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filterPrivacy="1" codeName="ThisWorkbook" autoCompressPictures="0"/>
  <xr:revisionPtr revIDLastSave="0" documentId="8_{B7489A43-C4A3-41E5-945E-E813E3A3EC77}" xr6:coauthVersionLast="47" xr6:coauthVersionMax="47" xr10:uidLastSave="{00000000-0000-0000-0000-000000000000}"/>
  <bookViews>
    <workbookView xWindow="-120" yWindow="-120" windowWidth="29040" windowHeight="15720" tabRatio="788" xr2:uid="{00000000-000D-0000-FFFF-FFFF00000000}"/>
  </bookViews>
  <sheets>
    <sheet name="Styczeń" sheetId="14" r:id="rId1"/>
    <sheet name="Luty" sheetId="15" r:id="rId2"/>
    <sheet name="Marzec" sheetId="16" r:id="rId3"/>
    <sheet name="Kwiecień" sheetId="17" r:id="rId4"/>
    <sheet name="Maj" sheetId="18" r:id="rId5"/>
    <sheet name="Czerwiec" sheetId="19" r:id="rId6"/>
    <sheet name="Lipiec" sheetId="20" r:id="rId7"/>
    <sheet name="Sierpień" sheetId="21" r:id="rId8"/>
    <sheet name="Wrzesień" sheetId="22" r:id="rId9"/>
    <sheet name="Październik" sheetId="23" r:id="rId10"/>
    <sheet name="Listopad" sheetId="24" r:id="rId11"/>
    <sheet name="Grudzień" sheetId="25" r:id="rId12"/>
  </sheets>
  <definedNames>
    <definedName name="Dni_i_tygodnie">{0,1,2,3,4,5,6} + {0;1;2;3;4;5}*7</definedName>
    <definedName name="Obszar_tytułów_kolumn1..H12.1">Styczeń!$B$3</definedName>
    <definedName name="Obszar_tytułów_kolumn1..H12.10">Październik!$B$3</definedName>
    <definedName name="Obszar_tytułów_kolumn1..H12.11">Listopad!$B$3</definedName>
    <definedName name="Obszar_tytułów_kolumn1..H12.12">Grudzień!$B$3</definedName>
    <definedName name="Obszar_tytułów_kolumn1..H12.2">Luty!$B$3</definedName>
    <definedName name="Obszar_tytułów_kolumn1..H12.3">Marzec!$B$3</definedName>
    <definedName name="Obszar_tytułów_kolumn1..H12.4">Kwiecień!$B$3</definedName>
    <definedName name="Obszar_tytułów_kolumn1..H12.5">Maj!$B$3</definedName>
    <definedName name="Obszar_tytułów_kolumn1..H12.6">Czerwiec!$B$3</definedName>
    <definedName name="Obszar_tytułów_kolumn1..H12.7">Lipiec!$B$3</definedName>
    <definedName name="Obszar_tytułów_kolumn1..H12.8">Sierpień!$B$3</definedName>
    <definedName name="Obszar_tytułów_kolumn1..H12.9">Wrzesień!$B$3</definedName>
    <definedName name="Obszar_tytułów_kolumn2..C14.1">Styczeń!$B$3</definedName>
    <definedName name="Obszar_tytułów_kolumn2..C14.10">Październik!$B$3</definedName>
    <definedName name="Obszar_tytułów_kolumn2..C14.11">Listopad!$B$3</definedName>
    <definedName name="Obszar_tytułów_kolumn2..C14.12">Grudzień!$B$3</definedName>
    <definedName name="Obszar_tytułów_kolumn2..C14.2">Luty!$B$3</definedName>
    <definedName name="Obszar_tytułów_kolumn2..C14.3">Marzec!$B$3</definedName>
    <definedName name="Obszar_tytułów_kolumn2..C14.4">Kwiecień!$B$3</definedName>
    <definedName name="Obszar_tytułów_kolumn2..C14.5">Maj!$B$3</definedName>
    <definedName name="Obszar_tytułów_kolumn2..C14.6">Czerwiec!$B$3</definedName>
    <definedName name="Obszar_tytułów_kolumn2..C14.7">Lipiec!$B$3</definedName>
    <definedName name="Obszar_tytułów_kolumn2..C14.8">Sierpień!$B$3</definedName>
    <definedName name="Obszar_tytułów_kolumn2..C14.9">Wrzesień!$B$3</definedName>
    <definedName name="Początek_tygodnia">Styczeń!$L$5</definedName>
    <definedName name="Rok_kalendarzowy">Styczeń!$K$5</definedName>
    <definedName name="Wiersz_Tytuł_Region1..K3">Styczeń!$K$4</definedName>
    <definedName name="_xlnm.Print_Area" localSheetId="5">Czerwiec!$A:$I</definedName>
    <definedName name="_xlnm.Print_Area" localSheetId="11">Grudzień!$A:$I</definedName>
    <definedName name="_xlnm.Print_Area" localSheetId="3">Kwiecień!$A:$I</definedName>
    <definedName name="_xlnm.Print_Area" localSheetId="6">Lipiec!$A:$I</definedName>
    <definedName name="_xlnm.Print_Area" localSheetId="10">Listopad!$A:$I</definedName>
    <definedName name="_xlnm.Print_Area" localSheetId="1">Luty!$A:$I</definedName>
    <definedName name="_xlnm.Print_Area" localSheetId="4">Maj!$A:$I</definedName>
    <definedName name="_xlnm.Print_Area" localSheetId="2">Marzec!$A:$I</definedName>
    <definedName name="_xlnm.Print_Area" localSheetId="9">Październik!$A:$I</definedName>
    <definedName name="_xlnm.Print_Area" localSheetId="7">Sierpień!$A:$I</definedName>
    <definedName name="_xlnm.Print_Area" localSheetId="0">Styczeń!$A:$I</definedName>
    <definedName name="_xlnm.Print_Area" localSheetId="8">Wrzesień!$A:$I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B14" i="24" a="1"/>
  <c r="C14" i="24" s="1"/>
  <c r="B12" i="24" a="1"/>
  <c r="G12" i="24" s="1"/>
  <c r="B10" i="24" a="1"/>
  <c r="G10" i="24" s="1"/>
  <c r="F8" i="24"/>
  <c r="D8" i="24"/>
  <c r="B8" i="24" a="1"/>
  <c r="G8" i="24" s="1"/>
  <c r="B6" i="24" a="1"/>
  <c r="G6" i="24" s="1"/>
  <c r="H4" i="24"/>
  <c r="B4" i="24" a="1"/>
  <c r="G4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B14" i="22" a="1"/>
  <c r="C14" i="22" s="1"/>
  <c r="D12" i="22"/>
  <c r="B12" i="22"/>
  <c r="B12" i="22" a="1"/>
  <c r="G12" i="22" s="1"/>
  <c r="B10" i="22" a="1"/>
  <c r="G10" i="22" s="1"/>
  <c r="H8" i="22"/>
  <c r="F8" i="22"/>
  <c r="D8" i="22"/>
  <c r="B8" i="22"/>
  <c r="B8" i="22" a="1"/>
  <c r="G8" i="22" s="1"/>
  <c r="B6" i="22" a="1"/>
  <c r="G6" i="22" s="1"/>
  <c r="B4" i="22" a="1"/>
  <c r="G4" i="22" s="1"/>
  <c r="B14" i="21" a="1"/>
  <c r="B14" i="21" s="1"/>
  <c r="G12" i="21"/>
  <c r="B12" i="21" a="1"/>
  <c r="C12" i="21" s="1"/>
  <c r="B10" i="21" a="1"/>
  <c r="B8" i="21" a="1"/>
  <c r="B6" i="21" a="1"/>
  <c r="H6" i="21" s="1"/>
  <c r="B4" i="21" a="1"/>
  <c r="H4" i="21" s="1"/>
  <c r="B14" i="20" a="1"/>
  <c r="C14" i="20" s="1"/>
  <c r="B12" i="20" a="1"/>
  <c r="G12" i="20" s="1"/>
  <c r="D10" i="20"/>
  <c r="B10" i="20" a="1"/>
  <c r="G10" i="20" s="1"/>
  <c r="B8" i="20" a="1"/>
  <c r="G8" i="20" s="1"/>
  <c r="B6" i="20" a="1"/>
  <c r="G6" i="20" s="1"/>
  <c r="B4" i="20" a="1"/>
  <c r="G4" i="20" s="1"/>
  <c r="B14" i="19" a="1"/>
  <c r="C14" i="19" s="1"/>
  <c r="B12" i="19" a="1"/>
  <c r="G12" i="19" s="1"/>
  <c r="B10" i="19" a="1"/>
  <c r="H10" i="19" s="1"/>
  <c r="B8" i="19" a="1"/>
  <c r="H8" i="19" s="1"/>
  <c r="B6" i="19" a="1"/>
  <c r="H6" i="19" s="1"/>
  <c r="B4" i="19" a="1"/>
  <c r="H4" i="19" s="1"/>
  <c r="B14" i="18" a="1"/>
  <c r="C14" i="18" s="1"/>
  <c r="D12" i="18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B14" i="17"/>
  <c r="B14" i="17" a="1"/>
  <c r="C14" i="17" s="1"/>
  <c r="B12" i="17"/>
  <c r="B12" i="17" a="1"/>
  <c r="G12" i="17" s="1"/>
  <c r="B10" i="17" a="1"/>
  <c r="H10" i="17" s="1"/>
  <c r="B8" i="17" a="1"/>
  <c r="H8" i="17" s="1"/>
  <c r="B6" i="17" a="1"/>
  <c r="H6" i="17" s="1"/>
  <c r="B4" i="17" a="1"/>
  <c r="H4" i="17" s="1"/>
  <c r="B14" i="16" a="1"/>
  <c r="C14" i="16" s="1"/>
  <c r="H12" i="16"/>
  <c r="F12" i="16"/>
  <c r="D12" i="16"/>
  <c r="B12" i="16"/>
  <c r="B12" i="16" a="1"/>
  <c r="G12" i="16" s="1"/>
  <c r="B10" i="16" a="1"/>
  <c r="G10" i="16" s="1"/>
  <c r="B8" i="16" a="1"/>
  <c r="G8" i="16" s="1"/>
  <c r="B6" i="16" a="1"/>
  <c r="H6" i="16" s="1"/>
  <c r="B4" i="16" a="1"/>
  <c r="H4" i="16" s="1"/>
  <c r="B14" i="15" a="1"/>
  <c r="C14" i="15" s="1"/>
  <c r="B12" i="15" a="1"/>
  <c r="G12" i="15" s="1"/>
  <c r="B10" i="15" a="1"/>
  <c r="G10" i="15" s="1"/>
  <c r="B8" i="15" a="1"/>
  <c r="G8" i="15" s="1"/>
  <c r="B6" i="15" a="1"/>
  <c r="G6" i="15" s="1"/>
  <c r="B4" i="15" a="1"/>
  <c r="G4" i="15" s="1"/>
  <c r="B14" i="14" a="1"/>
  <c r="C14" i="14" s="1"/>
  <c r="B12" i="14" a="1"/>
  <c r="G12" i="14" s="1"/>
  <c r="H10" i="14"/>
  <c r="F10" i="14"/>
  <c r="D10" i="14"/>
  <c r="B10" i="14"/>
  <c r="B10" i="14" a="1"/>
  <c r="G10" i="14" s="1"/>
  <c r="B8" i="14"/>
  <c r="B8" i="14" a="1"/>
  <c r="G8" i="14" s="1"/>
  <c r="B6" i="14" a="1"/>
  <c r="G6" i="14" s="1"/>
  <c r="B4" i="14" a="1"/>
  <c r="H4" i="14" s="1"/>
  <c r="F10" i="20" l="1"/>
  <c r="B14" i="20"/>
  <c r="B6" i="22"/>
  <c r="B12" i="24"/>
  <c r="D8" i="14"/>
  <c r="B12" i="18"/>
  <c r="B14" i="19"/>
  <c r="H10" i="20"/>
  <c r="C14" i="21"/>
  <c r="D6" i="22"/>
  <c r="F12" i="22"/>
  <c r="B6" i="24"/>
  <c r="H8" i="24"/>
  <c r="D12" i="24"/>
  <c r="F6" i="22"/>
  <c r="B10" i="22"/>
  <c r="H12" i="22"/>
  <c r="D6" i="24"/>
  <c r="F12" i="24"/>
  <c r="F8" i="14"/>
  <c r="B12" i="14"/>
  <c r="D10" i="16"/>
  <c r="F12" i="18"/>
  <c r="B12" i="20"/>
  <c r="B4" i="22"/>
  <c r="H6" i="22"/>
  <c r="D10" i="22"/>
  <c r="F6" i="24"/>
  <c r="B10" i="24"/>
  <c r="H12" i="24"/>
  <c r="B10" i="16"/>
  <c r="B6" i="14"/>
  <c r="H8" i="14"/>
  <c r="D12" i="14"/>
  <c r="D12" i="17"/>
  <c r="D6" i="14"/>
  <c r="F12" i="14"/>
  <c r="F10" i="16"/>
  <c r="B14" i="16"/>
  <c r="F12" i="17"/>
  <c r="B10" i="18"/>
  <c r="H12" i="18"/>
  <c r="B12" i="19"/>
  <c r="D12" i="20"/>
  <c r="D4" i="22"/>
  <c r="F10" i="22"/>
  <c r="B14" i="22"/>
  <c r="B4" i="24"/>
  <c r="H6" i="24"/>
  <c r="D10" i="24"/>
  <c r="F6" i="14"/>
  <c r="H12" i="14"/>
  <c r="H10" i="16"/>
  <c r="H12" i="17"/>
  <c r="D10" i="18"/>
  <c r="D12" i="19"/>
  <c r="F12" i="20"/>
  <c r="F4" i="22"/>
  <c r="H10" i="22"/>
  <c r="D4" i="24"/>
  <c r="F10" i="24"/>
  <c r="B14" i="24"/>
  <c r="H6" i="14"/>
  <c r="F10" i="18"/>
  <c r="B14" i="18"/>
  <c r="F12" i="19"/>
  <c r="B10" i="20"/>
  <c r="H12" i="20"/>
  <c r="H4" i="22"/>
  <c r="F4" i="24"/>
  <c r="B8" i="24"/>
  <c r="H10" i="24"/>
  <c r="B14" i="14"/>
  <c r="H10" i="18"/>
  <c r="H12" i="19"/>
  <c r="C4" i="14"/>
  <c r="E4" i="14"/>
  <c r="G4" i="14"/>
  <c r="C6" i="14"/>
  <c r="E6" i="14"/>
  <c r="C8" i="14"/>
  <c r="E8" i="14"/>
  <c r="C10" i="14"/>
  <c r="E10" i="14"/>
  <c r="C12" i="14"/>
  <c r="E12" i="14"/>
  <c r="B4" i="15"/>
  <c r="D4" i="15"/>
  <c r="F4" i="15"/>
  <c r="H4" i="15"/>
  <c r="B6" i="15"/>
  <c r="D6" i="15"/>
  <c r="F6" i="15"/>
  <c r="H6" i="15"/>
  <c r="B8" i="15"/>
  <c r="D8" i="15"/>
  <c r="F8" i="15"/>
  <c r="H8" i="15"/>
  <c r="B10" i="15"/>
  <c r="D10" i="15"/>
  <c r="F10" i="15"/>
  <c r="H10" i="15"/>
  <c r="B12" i="15"/>
  <c r="D12" i="15"/>
  <c r="F12" i="15"/>
  <c r="H12" i="15"/>
  <c r="B14" i="15"/>
  <c r="C4" i="16"/>
  <c r="E4" i="16"/>
  <c r="G4" i="16"/>
  <c r="C6" i="16"/>
  <c r="E6" i="16"/>
  <c r="G6" i="16"/>
  <c r="C8" i="16"/>
  <c r="E8" i="16"/>
  <c r="H8" i="16"/>
  <c r="B4" i="14"/>
  <c r="D4" i="14"/>
  <c r="F4" i="14"/>
  <c r="C4" i="15"/>
  <c r="E4" i="15"/>
  <c r="C6" i="15"/>
  <c r="E6" i="15"/>
  <c r="C8" i="15"/>
  <c r="E8" i="15"/>
  <c r="C10" i="15"/>
  <c r="E10" i="15"/>
  <c r="C12" i="15"/>
  <c r="E12" i="15"/>
  <c r="B4" i="16"/>
  <c r="D4" i="16"/>
  <c r="F4" i="16"/>
  <c r="B6" i="16"/>
  <c r="D6" i="16"/>
  <c r="F6" i="16"/>
  <c r="B8" i="16"/>
  <c r="D8" i="16"/>
  <c r="F8" i="16"/>
  <c r="C4" i="17"/>
  <c r="E4" i="17"/>
  <c r="G4" i="17"/>
  <c r="C6" i="17"/>
  <c r="E6" i="17"/>
  <c r="G6" i="17"/>
  <c r="C8" i="17"/>
  <c r="E8" i="17"/>
  <c r="G8" i="17"/>
  <c r="C10" i="17"/>
  <c r="E10" i="17"/>
  <c r="G10" i="17"/>
  <c r="C12" i="17"/>
  <c r="E12" i="17"/>
  <c r="B4" i="18"/>
  <c r="D4" i="18"/>
  <c r="F4" i="18"/>
  <c r="H4" i="18"/>
  <c r="B6" i="18"/>
  <c r="D6" i="18"/>
  <c r="F6" i="18"/>
  <c r="H6" i="18"/>
  <c r="B8" i="18"/>
  <c r="D8" i="18"/>
  <c r="F8" i="18"/>
  <c r="H8" i="18"/>
  <c r="C4" i="19"/>
  <c r="E4" i="19"/>
  <c r="G4" i="19"/>
  <c r="C6" i="19"/>
  <c r="E6" i="19"/>
  <c r="G6" i="19"/>
  <c r="C8" i="19"/>
  <c r="E8" i="19"/>
  <c r="G8" i="19"/>
  <c r="C10" i="19"/>
  <c r="E10" i="19"/>
  <c r="G10" i="19"/>
  <c r="C12" i="19"/>
  <c r="E12" i="19"/>
  <c r="B4" i="20"/>
  <c r="D4" i="20"/>
  <c r="F4" i="20"/>
  <c r="H4" i="20"/>
  <c r="B6" i="20"/>
  <c r="D6" i="20"/>
  <c r="F6" i="20"/>
  <c r="H6" i="20"/>
  <c r="B8" i="20"/>
  <c r="D8" i="20"/>
  <c r="F8" i="20"/>
  <c r="H8" i="20"/>
  <c r="C4" i="21"/>
  <c r="E4" i="21"/>
  <c r="G4" i="21"/>
  <c r="C6" i="21"/>
  <c r="E6" i="21"/>
  <c r="G6" i="21"/>
  <c r="H8" i="21"/>
  <c r="F8" i="21"/>
  <c r="C8" i="21"/>
  <c r="E8" i="21"/>
  <c r="H10" i="21"/>
  <c r="F10" i="21"/>
  <c r="D10" i="21"/>
  <c r="B10" i="21"/>
  <c r="E10" i="21"/>
  <c r="H12" i="21"/>
  <c r="F12" i="21"/>
  <c r="D12" i="21"/>
  <c r="B12" i="21"/>
  <c r="E12" i="21"/>
  <c r="C10" i="16"/>
  <c r="E10" i="16"/>
  <c r="C12" i="16"/>
  <c r="E12" i="16"/>
  <c r="B4" i="17"/>
  <c r="D4" i="17"/>
  <c r="F4" i="17"/>
  <c r="B6" i="17"/>
  <c r="D6" i="17"/>
  <c r="F6" i="17"/>
  <c r="B8" i="17"/>
  <c r="D8" i="17"/>
  <c r="F8" i="17"/>
  <c r="B10" i="17"/>
  <c r="D10" i="17"/>
  <c r="F10" i="17"/>
  <c r="C4" i="18"/>
  <c r="E4" i="18"/>
  <c r="C6" i="18"/>
  <c r="E6" i="18"/>
  <c r="C8" i="18"/>
  <c r="E8" i="18"/>
  <c r="C10" i="18"/>
  <c r="E10" i="18"/>
  <c r="C12" i="18"/>
  <c r="E12" i="18"/>
  <c r="B4" i="19"/>
  <c r="D4" i="19"/>
  <c r="F4" i="19"/>
  <c r="B6" i="19"/>
  <c r="D6" i="19"/>
  <c r="F6" i="19"/>
  <c r="B8" i="19"/>
  <c r="D8" i="19"/>
  <c r="F8" i="19"/>
  <c r="B10" i="19"/>
  <c r="D10" i="19"/>
  <c r="F10" i="19"/>
  <c r="C4" i="20"/>
  <c r="E4" i="20"/>
  <c r="C6" i="20"/>
  <c r="E6" i="20"/>
  <c r="C8" i="20"/>
  <c r="E8" i="20"/>
  <c r="C10" i="20"/>
  <c r="E10" i="20"/>
  <c r="C12" i="20"/>
  <c r="E12" i="20"/>
  <c r="B4" i="21"/>
  <c r="D4" i="21"/>
  <c r="F4" i="21"/>
  <c r="B6" i="21"/>
  <c r="D6" i="21"/>
  <c r="F6" i="21"/>
  <c r="B8" i="21"/>
  <c r="D8" i="21"/>
  <c r="G8" i="21"/>
  <c r="C10" i="21"/>
  <c r="G10" i="21"/>
  <c r="G4" i="23"/>
  <c r="E4" i="23"/>
  <c r="C4" i="23"/>
  <c r="H4" i="23"/>
  <c r="F4" i="23"/>
  <c r="D4" i="23"/>
  <c r="B4" i="23"/>
  <c r="C4" i="22"/>
  <c r="E4" i="22"/>
  <c r="C6" i="22"/>
  <c r="E6" i="22"/>
  <c r="C8" i="22"/>
  <c r="E8" i="22"/>
  <c r="C10" i="22"/>
  <c r="E10" i="22"/>
  <c r="C12" i="22"/>
  <c r="E12" i="22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4"/>
  <c r="E4" i="24"/>
  <c r="C6" i="24"/>
  <c r="E6" i="24"/>
  <c r="C8" i="24"/>
  <c r="E8" i="24"/>
  <c r="C10" i="24"/>
  <c r="E10" i="24"/>
  <c r="C12" i="24"/>
  <c r="E12" i="24"/>
  <c r="B4" i="25"/>
  <c r="D4" i="25"/>
  <c r="F4" i="25"/>
  <c r="H4" i="25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6" i="23"/>
  <c r="E6" i="23"/>
  <c r="C8" i="23"/>
  <c r="E8" i="23"/>
  <c r="C10" i="23"/>
  <c r="E10" i="23"/>
  <c r="C12" i="23"/>
  <c r="E12" i="23"/>
  <c r="C4" i="25"/>
  <c r="E4" i="25"/>
  <c r="C6" i="25"/>
  <c r="E6" i="25"/>
  <c r="C8" i="25"/>
  <c r="E8" i="25"/>
  <c r="C10" i="25"/>
  <c r="E10" i="25"/>
  <c r="C12" i="25"/>
  <c r="E12" i="25"/>
</calcChain>
</file>

<file path=xl/sharedStrings.xml><?xml version="1.0" encoding="utf-8"?>
<sst xmlns="http://schemas.openxmlformats.org/spreadsheetml/2006/main" count="112" uniqueCount="13">
  <si>
    <t>Uwagi</t>
  </si>
  <si>
    <t xml:space="preserve"> </t>
  </si>
  <si>
    <t>Ustawienia kalendarza</t>
  </si>
  <si>
    <t>Rok</t>
  </si>
  <si>
    <t>Początek tygodnia</t>
  </si>
  <si>
    <t>poniedziałek</t>
  </si>
  <si>
    <t>Poniedziałek</t>
  </si>
  <si>
    <t>Wtorek</t>
  </si>
  <si>
    <t>Środa</t>
  </si>
  <si>
    <t>Czwartek</t>
  </si>
  <si>
    <t>Piątek</t>
  </si>
  <si>
    <t>Sobota</t>
  </si>
  <si>
    <t>Niedziela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</si>
</sst>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&quot;zł&quot;_-;\-* #,##0\ &quot;zł&quot;_-;_-* &quot;-&quot;\ &quot;zł&quot;_-;_-@_-"/>
    <numFmt numFmtId="165" formatCode="_-* #,##0.00\ &quot;zł&quot;_-;\-* #,##0.00\ &quot;zł&quot;_-;_-* &quot;-&quot;??\ &quot;zł&quot;_-;_-@_-"/>
    <numFmt numFmtId="166" formatCode="_(* #,##0_);_(* \(#,##0\);_(* &quot;-&quot;_);_(@_)"/>
    <numFmt numFmtId="167" formatCode="_(* #,##0.00_);_(* \(#,##0.00\);_(* &quot;-&quot;??_);_(@_)"/>
    <numFmt numFmtId="168" formatCode="d"/>
  </numFmts>
  <fonts count="34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6"/>
      <name val="Century Gothic"/>
      <family val="3"/>
      <charset val="12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8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3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8" fontId="15" fillId="0" borderId="9" xfId="12" applyFont="1" applyBorder="1" applyAlignment="1">
      <alignment horizontal="right" indent="1"/>
    </xf>
    <xf numFmtId="168" fontId="15" fillId="0" borderId="11" xfId="12" applyFont="1" applyBorder="1" applyAlignment="1">
      <alignment horizontal="right" indent="1"/>
    </xf>
    <xf numFmtId="168" fontId="15" fillId="0" borderId="9" xfId="13" applyNumberFormat="1" applyFont="1" applyFill="1" applyBorder="1" applyAlignment="1">
      <alignment horizontal="right" vertical="center" wrapText="1" indent="1"/>
    </xf>
    <xf numFmtId="168" fontId="15" fillId="0" borderId="9" xfId="12" applyFont="1" applyBorder="1" applyAlignment="1">
      <alignment horizontal="right" vertical="center" indent="1"/>
    </xf>
    <xf numFmtId="168" fontId="15" fillId="0" borderId="26" xfId="12" applyFont="1" applyBorder="1" applyAlignment="1">
      <alignment horizontal="right" indent="1"/>
    </xf>
    <xf numFmtId="168" fontId="15" fillId="0" borderId="26" xfId="13" applyNumberFormat="1" applyFont="1" applyFill="1" applyBorder="1" applyAlignment="1">
      <alignment horizontal="right" vertical="center" wrapText="1" indent="1"/>
    </xf>
    <xf numFmtId="168" fontId="15" fillId="0" borderId="26" xfId="12" applyFont="1" applyBorder="1" applyAlignment="1">
      <alignment horizontal="right" vertical="center" indent="1"/>
    </xf>
    <xf numFmtId="168" fontId="15" fillId="0" borderId="20" xfId="12" applyFont="1" applyBorder="1" applyAlignment="1">
      <alignment horizontal="right" indent="1"/>
    </xf>
    <xf numFmtId="168" fontId="15" fillId="0" borderId="20" xfId="13" applyNumberFormat="1" applyFont="1" applyFill="1" applyBorder="1" applyAlignment="1">
      <alignment horizontal="right" vertical="center" wrapText="1" indent="1"/>
    </xf>
    <xf numFmtId="168" fontId="15" fillId="0" borderId="20" xfId="12" applyFont="1" applyBorder="1" applyAlignment="1">
      <alignment horizontal="right" vertical="center" indent="1"/>
    </xf>
    <xf numFmtId="168" fontId="15" fillId="0" borderId="14" xfId="12" applyFont="1" applyBorder="1" applyAlignment="1">
      <alignment horizontal="right" indent="1"/>
    </xf>
    <xf numFmtId="168" fontId="15" fillId="0" borderId="14" xfId="13" applyNumberFormat="1" applyFont="1" applyFill="1" applyBorder="1" applyAlignment="1">
      <alignment horizontal="right" vertical="center" wrapText="1" indent="1"/>
    </xf>
    <xf numFmtId="168" fontId="15" fillId="0" borderId="14" xfId="12" applyFont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% — акцент1" xfId="29" builtinId="30" customBuiltin="1"/>
    <cellStyle name="20% — акцент2" xfId="32" builtinId="34" customBuiltin="1"/>
    <cellStyle name="20% — акцент3" xfId="36" builtinId="38" customBuiltin="1"/>
    <cellStyle name="20% — акцент4" xfId="40" builtinId="42" customBuiltin="1"/>
    <cellStyle name="20% — акцент5" xfId="43" builtinId="46" customBuiltin="1"/>
    <cellStyle name="20% — акцент6" xfId="47" builtinId="50" customBuiltin="1"/>
    <cellStyle name="40% — акцент1" xfId="1" builtinId="31" customBuiltin="1"/>
    <cellStyle name="40% — акцент2" xfId="33" builtinId="35" customBuiltin="1"/>
    <cellStyle name="40% — акцент3" xfId="37" builtinId="39" customBuiltin="1"/>
    <cellStyle name="40% — акцент4" xfId="41" builtinId="43" customBuiltin="1"/>
    <cellStyle name="40% — акцент5" xfId="44" builtinId="47" customBuiltin="1"/>
    <cellStyle name="40% — акцент6" xfId="48" builtinId="51" customBuiltin="1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5" builtinId="48" customBuiltin="1"/>
    <cellStyle name="60% — акцент6" xfId="49" builtinId="52" customBuiltin="1"/>
    <cellStyle name="Dzień" xfId="12" xr:uid="{00000000-0005-0000-0000-000008000000}"/>
    <cellStyle name="Paski" xfId="13" xr:uid="{00000000-0005-0000-0000-000003000000}"/>
    <cellStyle name="Wpis ustawień" xfId="14" xr:uid="{00000000-0005-0000-0000-00000F000000}"/>
    <cellStyle name="Акцент1" xfId="3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" builtinId="45" customBuiltin="1"/>
    <cellStyle name="Акцент6" xfId="46" builtinId="49" customBuiltin="1"/>
    <cellStyle name="Ввод " xfId="20" builtinId="20" customBuiltin="1"/>
    <cellStyle name="Вывод" xfId="21" builtinId="21" customBuiltin="1"/>
    <cellStyle name="Вычисление" xfId="22" builtinId="22" customBuiltin="1"/>
    <cellStyle name="Денежный" xfId="8" builtinId="4" customBuiltin="1"/>
    <cellStyle name="Денежный [0]" xfId="9" builtinId="7" customBuiltin="1"/>
    <cellStyle name="Заголовок 1" xfId="2" builtinId="16" customBuiltin="1"/>
    <cellStyle name="Заголовок 2" xfId="15" builtinId="17" customBuiltin="1"/>
    <cellStyle name="Заголовок 3" xfId="16" builtinId="18" customBuiltin="1"/>
    <cellStyle name="Заголовок 4" xfId="11" builtinId="19" customBuiltin="1"/>
    <cellStyle name="Итог" xfId="28" builtinId="25" customBuiltin="1"/>
    <cellStyle name="Контрольная ячейка" xfId="24" builtinId="23" customBuiltin="1"/>
    <cellStyle name="Название" xfId="5" builtinId="15" customBuiltin="1"/>
    <cellStyle name="Нейтральный" xfId="19" builtinId="28" customBuiltin="1"/>
    <cellStyle name="Обычный" xfId="0" builtinId="0" customBuiltin="1"/>
    <cellStyle name="Плохой" xfId="18" builtinId="27" customBuiltin="1"/>
    <cellStyle name="Пояснение" xfId="27" builtinId="53" customBuiltin="1"/>
    <cellStyle name="Примечание" xfId="26" builtinId="10" customBuiltin="1"/>
    <cellStyle name="Процентный" xfId="10" builtinId="5" customBuiltin="1"/>
    <cellStyle name="Связанная ячейка" xfId="23" builtinId="24" customBuiltin="1"/>
    <cellStyle name="Текст предупреждения" xfId="25" builtinId="11" customBuiltin="1"/>
    <cellStyle name="Финансовый" xfId="6" builtinId="3" customBuiltin="1"/>
    <cellStyle name="Финансовый [0]" xfId="7" builtinId="6" customBuiltin="1"/>
    <cellStyle name="Хороший" xfId="17" builtinId="26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145182</xdr:colOff>
      <xdr:row>1</xdr:row>
      <xdr:rowOff>0</xdr:rowOff>
    </xdr:from>
    <xdr:to>
      <xdr:col>8</xdr:col>
      <xdr:colOff>26267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69482" y="114300"/>
          <a:ext cx="4948385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Obraz 3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4778" b="4778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Obraz 3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4778" b="4778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145182</xdr:colOff>
      <xdr:row>1</xdr:row>
      <xdr:rowOff>0</xdr:rowOff>
    </xdr:from>
    <xdr:to>
      <xdr:col>8</xdr:col>
      <xdr:colOff>26267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69482" y="114300"/>
          <a:ext cx="4948385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145182</xdr:colOff>
      <xdr:row>1</xdr:row>
      <xdr:rowOff>0</xdr:rowOff>
    </xdr:from>
    <xdr:to>
      <xdr:col>8</xdr:col>
      <xdr:colOff>26267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69482" y="114300"/>
          <a:ext cx="4948385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499291</xdr:colOff>
      <xdr:row>1</xdr:row>
      <xdr:rowOff>0</xdr:rowOff>
    </xdr:from>
    <xdr:to>
      <xdr:col>8</xdr:col>
      <xdr:colOff>15059</xdr:colOff>
      <xdr:row>1</xdr:row>
      <xdr:rowOff>1143000</xdr:rowOff>
    </xdr:to>
    <xdr:pic>
      <xdr:nvPicPr>
        <xdr:cNvPr id="2" name="Obraz 1" descr="Nagłówek — wiosna&#10;&#10;Kolaż przedstawiający wyraz: Wiosn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2359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499291</xdr:colOff>
      <xdr:row>1</xdr:row>
      <xdr:rowOff>0</xdr:rowOff>
    </xdr:from>
    <xdr:to>
      <xdr:col>8</xdr:col>
      <xdr:colOff>15059</xdr:colOff>
      <xdr:row>1</xdr:row>
      <xdr:rowOff>1143000</xdr:rowOff>
    </xdr:to>
    <xdr:pic>
      <xdr:nvPicPr>
        <xdr:cNvPr id="4" name="Obraz 3" descr="Nagłówek — wiosna&#10;&#10;Kolaż przedstawiający wyraz: Wiosn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2359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499291</xdr:colOff>
      <xdr:row>1</xdr:row>
      <xdr:rowOff>0</xdr:rowOff>
    </xdr:from>
    <xdr:to>
      <xdr:col>8</xdr:col>
      <xdr:colOff>15059</xdr:colOff>
      <xdr:row>1</xdr:row>
      <xdr:rowOff>1143000</xdr:rowOff>
    </xdr:to>
    <xdr:pic>
      <xdr:nvPicPr>
        <xdr:cNvPr id="4" name="Obraz 3" descr="Nagłówek — wiosna&#10;&#10;Kolaż przedstawiający wyraz: Wiosna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2359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274288</xdr:colOff>
      <xdr:row>1</xdr:row>
      <xdr:rowOff>0</xdr:rowOff>
    </xdr:from>
    <xdr:to>
      <xdr:col>8</xdr:col>
      <xdr:colOff>11461</xdr:colOff>
      <xdr:row>1</xdr:row>
      <xdr:rowOff>1143000</xdr:rowOff>
    </xdr:to>
    <xdr:pic>
      <xdr:nvPicPr>
        <xdr:cNvPr id="3" name="Obraz 2" descr="Nagłówek — lato&#10;&#10;Kolaż przedstawiający wyraz: La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98588" y="114300"/>
          <a:ext cx="4804473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274288</xdr:colOff>
      <xdr:row>1</xdr:row>
      <xdr:rowOff>0</xdr:rowOff>
    </xdr:from>
    <xdr:to>
      <xdr:col>8</xdr:col>
      <xdr:colOff>11461</xdr:colOff>
      <xdr:row>1</xdr:row>
      <xdr:rowOff>1143000</xdr:rowOff>
    </xdr:to>
    <xdr:pic>
      <xdr:nvPicPr>
        <xdr:cNvPr id="4" name="Obraz 3" descr="Nagłówek — lato&#10;&#10;Kolaż przedstawiający wyraz: La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98588" y="114300"/>
          <a:ext cx="4804473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274288</xdr:colOff>
      <xdr:row>1</xdr:row>
      <xdr:rowOff>0</xdr:rowOff>
    </xdr:from>
    <xdr:to>
      <xdr:col>8</xdr:col>
      <xdr:colOff>11461</xdr:colOff>
      <xdr:row>1</xdr:row>
      <xdr:rowOff>1143000</xdr:rowOff>
    </xdr:to>
    <xdr:pic>
      <xdr:nvPicPr>
        <xdr:cNvPr id="4" name="Obraz 3" descr="Nagłówek — lato&#10;&#10;Kolaż przedstawiający wyraz: La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98588" y="114300"/>
          <a:ext cx="4804473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Obraz 2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4778" b="4778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abSelected="1" zoomScaleNormal="100" workbookViewId="0">
      <selection activeCell="K6" sqref="K6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1" width="12.25" style="1" customWidth="1"/>
    <col min="12" max="12" width="20.25" style="1" customWidth="1"/>
    <col min="13" max="13" width="1.625" style="1" customWidth="1"/>
    <col min="14" max="16384" width="8.75" style="1"/>
  </cols>
  <sheetData>
    <row r="1" spans="2:12" ht="9" customHeight="1">
      <c r="I1" s="1" t="s">
        <v>1</v>
      </c>
    </row>
    <row r="2" spans="2:12" ht="96" customHeight="1">
      <c r="B2" s="42" t="str">
        <f>"Styczeń "&amp;Rok_kalendarzowy</f>
        <v>Styczeń 2025</v>
      </c>
      <c r="C2" s="42"/>
      <c r="D2" s="42"/>
      <c r="E2" s="2"/>
      <c r="F2" s="2"/>
      <c r="G2" s="2"/>
      <c r="H2" s="3"/>
    </row>
    <row r="3" spans="2:12" s="8" customFormat="1" ht="24" customHeight="1">
      <c r="B3" s="5" t="s">
        <v>6</v>
      </c>
      <c r="C3" s="6" t="s">
        <v>7</v>
      </c>
      <c r="D3" s="6" t="s">
        <v>8</v>
      </c>
      <c r="E3" s="6" t="s">
        <v>9</v>
      </c>
      <c r="F3" s="6" t="s">
        <v>10</v>
      </c>
      <c r="G3" s="6" t="s">
        <v>11</v>
      </c>
      <c r="H3" s="7" t="s">
        <v>12</v>
      </c>
      <c r="K3" s="47" t="s">
        <v>2</v>
      </c>
      <c r="L3" s="47"/>
    </row>
    <row r="4" spans="2:12" s="4" customFormat="1" ht="24" customHeight="1">
      <c r="B4" s="29">
        <f t="array" ref="B4:H4">Dni_i_tygodnie+DATE(Rok_kalendarzowy,1,1)-WEEKDAY(DATE(Rok_kalendarzowy,1,1),(Początek_tygodnia="Poniedziałek")+1)+1</f>
        <v>45656</v>
      </c>
      <c r="C4" s="29">
        <v>45657</v>
      </c>
      <c r="D4" s="29">
        <v>45658</v>
      </c>
      <c r="E4" s="29">
        <v>45659</v>
      </c>
      <c r="F4" s="29">
        <v>45660</v>
      </c>
      <c r="G4" s="29">
        <v>45661</v>
      </c>
      <c r="H4" s="30">
        <v>45662</v>
      </c>
      <c r="K4" s="12" t="s">
        <v>3</v>
      </c>
      <c r="L4" s="12" t="s">
        <v>4</v>
      </c>
    </row>
    <row r="5" spans="2:12" s="10" customFormat="1" ht="56.1" customHeight="1">
      <c r="B5" s="9"/>
      <c r="C5" s="9"/>
      <c r="D5" s="9"/>
      <c r="E5" s="9"/>
      <c r="F5" s="9"/>
      <c r="G5" s="9"/>
      <c r="H5" s="9"/>
      <c r="K5" s="13">
        <v>2025</v>
      </c>
      <c r="L5" s="13" t="s">
        <v>5</v>
      </c>
    </row>
    <row r="6" spans="2:12" s="4" customFormat="1" ht="24" customHeight="1">
      <c r="B6" s="31">
        <f t="array" ref="B6:H6">Dni_i_tygodnie+DATE(Rok_kalendarzowy,1,1)-WEEKDAY(DATE(Rok_kalendarzowy,1,1),(Początek_tygodnia="Poniedziałek")+1)+8</f>
        <v>45663</v>
      </c>
      <c r="C6" s="31">
        <v>45664</v>
      </c>
      <c r="D6" s="31">
        <v>45665</v>
      </c>
      <c r="E6" s="31">
        <v>45666</v>
      </c>
      <c r="F6" s="31">
        <v>45667</v>
      </c>
      <c r="G6" s="31">
        <v>45668</v>
      </c>
      <c r="H6" s="31">
        <v>45669</v>
      </c>
    </row>
    <row r="7" spans="2:12" s="10" customFormat="1" ht="56.1" customHeight="1">
      <c r="B7" s="11"/>
      <c r="C7" s="11"/>
      <c r="D7" s="11"/>
      <c r="E7" s="11"/>
      <c r="F7" s="11"/>
      <c r="G7" s="11"/>
      <c r="H7" s="11"/>
    </row>
    <row r="8" spans="2:12" s="4" customFormat="1" ht="24" customHeight="1">
      <c r="B8" s="32">
        <f t="array" ref="B8:H8">Dni_i_tygodnie+DATE(Rok_kalendarzowy,1,1)-WEEKDAY(DATE(Rok_kalendarzowy,1,1),(Początek_tygodnia="Poniedziałek")+1)+15</f>
        <v>45670</v>
      </c>
      <c r="C8" s="32">
        <v>45671</v>
      </c>
      <c r="D8" s="32">
        <v>45672</v>
      </c>
      <c r="E8" s="32">
        <v>45673</v>
      </c>
      <c r="F8" s="32">
        <v>45674</v>
      </c>
      <c r="G8" s="32">
        <v>45675</v>
      </c>
      <c r="H8" s="32">
        <v>45676</v>
      </c>
    </row>
    <row r="9" spans="2:12" s="10" customFormat="1" ht="56.1" customHeight="1">
      <c r="B9" s="9"/>
      <c r="C9" s="9"/>
      <c r="D9" s="9"/>
      <c r="E9" s="9"/>
      <c r="F9" s="9"/>
      <c r="G9" s="9"/>
      <c r="H9" s="9"/>
    </row>
    <row r="10" spans="2:12" s="4" customFormat="1" ht="24" customHeight="1">
      <c r="B10" s="31">
        <f t="array" ref="B10:H10">Dni_i_tygodnie+DATE(Rok_kalendarzowy,1,1)-WEEKDAY(DATE(Rok_kalendarzowy,1,1),(Początek_tygodnia="Poniedziałek")+1)+22</f>
        <v>45677</v>
      </c>
      <c r="C10" s="31">
        <v>45678</v>
      </c>
      <c r="D10" s="31">
        <v>45679</v>
      </c>
      <c r="E10" s="31">
        <v>45680</v>
      </c>
      <c r="F10" s="31">
        <v>45681</v>
      </c>
      <c r="G10" s="31">
        <v>45682</v>
      </c>
      <c r="H10" s="31">
        <v>45683</v>
      </c>
    </row>
    <row r="11" spans="2:12" s="10" customFormat="1" ht="56.1" customHeight="1">
      <c r="B11" s="11"/>
      <c r="C11" s="11"/>
      <c r="D11" s="11"/>
      <c r="E11" s="11"/>
      <c r="F11" s="11"/>
      <c r="G11" s="11"/>
      <c r="H11" s="11"/>
    </row>
    <row r="12" spans="2:12" s="4" customFormat="1" ht="24" customHeight="1">
      <c r="B12" s="32">
        <f t="array" ref="B12:H12">Dni_i_tygodnie+DATE(Rok_kalendarzowy,1,1)-WEEKDAY(DATE(Rok_kalendarzowy,1,1),(Początek_tygodnia="Poniedziałek")+1)+29</f>
        <v>45684</v>
      </c>
      <c r="C12" s="32">
        <v>45685</v>
      </c>
      <c r="D12" s="32">
        <v>45686</v>
      </c>
      <c r="E12" s="32">
        <v>45687</v>
      </c>
      <c r="F12" s="32">
        <v>45688</v>
      </c>
      <c r="G12" s="32">
        <v>45689</v>
      </c>
      <c r="H12" s="32">
        <v>45690</v>
      </c>
    </row>
    <row r="13" spans="2:12" s="10" customFormat="1" ht="56.1" customHeight="1">
      <c r="B13" s="9"/>
      <c r="C13" s="9"/>
      <c r="D13" s="9"/>
      <c r="E13" s="9"/>
      <c r="F13" s="9"/>
      <c r="G13" s="9"/>
      <c r="H13" s="9"/>
    </row>
    <row r="14" spans="2:12" s="4" customFormat="1" ht="24" customHeight="1">
      <c r="B14" s="31">
        <f t="array" ref="B14:C14">Dni_i_tygodnie+DATE(Rok_kalendarzowy,1,1)-WEEKDAY(DATE(Rok_kalendarzowy,1,1),(Początek_tygodnia="Poniedziałek")+1)+36</f>
        <v>45691</v>
      </c>
      <c r="C14" s="31">
        <v>45692</v>
      </c>
      <c r="D14" s="43" t="s">
        <v>0</v>
      </c>
      <c r="E14" s="43"/>
      <c r="F14" s="43"/>
      <c r="G14" s="43"/>
      <c r="H14" s="44"/>
    </row>
    <row r="15" spans="2:12" s="10" customFormat="1" ht="56.1" customHeight="1">
      <c r="B15" s="11"/>
      <c r="C15" s="11"/>
      <c r="D15" s="45"/>
      <c r="E15" s="45"/>
      <c r="F15" s="45"/>
      <c r="G15" s="45"/>
      <c r="H15" s="46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Wybierz dzień z listy. Wybierz pozycję ANULUJ, a następnie naciśnij klawisze ALT+STRZAŁKA W DÓŁ, aby wybrać dzień z listy rozwijanej." prompt="W tej komórce wybierz pierwszy dzień tygodnia. Naciśnij klawisze ALT+STRZAŁKA W DÓŁ, aby otworzyć listę rozwijaną, a następnie naciśnij klawisze STRZAŁKA W DÓŁ i ENTER w celu dokonania wyboru" sqref="L5" xr:uid="{00000000-0002-0000-0000-000000000000}">
      <formula1>"niedziela, poniedziałek"</formula1>
    </dataValidation>
    <dataValidation allowBlank="1" showInputMessage="1" showErrorMessage="1" prompt="Ten skoroszyt umożliwia utworzenie niestandardowego kalendarza miesięcznego. W tym arkuszu stycznia dostosuj rok i pierwszy dzień tygodnia dla wszystkich miesięcy. Każdy miesiąc znajduje się w oddzielnym arkuszu." sqref="A1" xr:uid="{00000000-0002-0000-0000-000001000000}"/>
    <dataValidation allowBlank="1" showInputMessage="1" showErrorMessage="1" prompt="W komórce poniżej wprowadź rok" sqref="K4" xr:uid="{00000000-0002-0000-0000-000002000000}"/>
    <dataValidation allowBlank="1" showInputMessage="1" showErrorMessage="1" prompt="W komórce poniżej wybierz początkowy dzień tygodnia" sqref="L4" xr:uid="{00000000-0002-0000-0000-000003000000}"/>
    <dataValidation allowBlank="1" showInputMessage="1" showErrorMessage="1" prompt="W tej komórce wprowadź rok" sqref="K5" xr:uid="{00000000-0002-0000-0000-000004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00000000-0002-0000-0000-000005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000-000006000000}"/>
    <dataValidation allowBlank="1" showInputMessage="1" showErrorMessage="1" prompt="Rok w tej komórce jest automatycznie aktualizowany na podstawie wprowadzonego w komórce K5. Kalendarz poniżej zawiera daty poprzedniego i następnego miesiąca oznaczone jaśniejszą czcionką." sqref="B2:D2" xr:uid="{00000000-0002-0000-0000-000007000000}"/>
    <dataValidation allowBlank="1" showInputMessage="1" showErrorMessage="1" prompt="Automatycznie określony dzień tygodnia" sqref="C3:H3" xr:uid="{00000000-0002-0000-0000-000008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000-000009000000}"/>
    <dataValidation allowBlank="1" showInputMessage="1" prompt="W tej komórce wprowadź notatki dotyczące miesięcy" sqref="D15:H15" xr:uid="{00000000-0002-0000-0000-00000A000000}"/>
    <dataValidation allowBlank="1" showInputMessage="1" prompt="W poniższej komórce wprowadź notatki dotyczące miesięcy" sqref="D14:H14" xr:uid="{00000000-0002-0000-0000-00000B000000}"/>
    <dataValidation allowBlank="1" showInputMessage="1" showErrorMessage="1" prompt="Wprowadź rok i wybierz początkowy dzień kalendarza w komórkach poniżej. Te komórki ustawień kalendarza nie zostaną wydrukowane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>
      <selection activeCell="B3" sqref="B3:H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8" t="str">
        <f>"Październik "&amp;Rok_kalendarzowy</f>
        <v>Październik 2025</v>
      </c>
      <c r="C2" s="58"/>
      <c r="D2" s="58"/>
      <c r="E2" s="2"/>
      <c r="F2" s="2"/>
      <c r="G2" s="2"/>
      <c r="H2" s="3"/>
    </row>
    <row r="3" spans="2:9" s="8" customFormat="1" ht="24" customHeight="1">
      <c r="B3" s="14" t="s">
        <v>6</v>
      </c>
      <c r="C3" s="15" t="s">
        <v>7</v>
      </c>
      <c r="D3" s="15" t="s">
        <v>8</v>
      </c>
      <c r="E3" s="15" t="s">
        <v>9</v>
      </c>
      <c r="F3" s="15" t="s">
        <v>10</v>
      </c>
      <c r="G3" s="15" t="s">
        <v>11</v>
      </c>
      <c r="H3" s="16" t="s">
        <v>12</v>
      </c>
    </row>
    <row r="4" spans="2:9" s="4" customFormat="1" ht="24" customHeight="1">
      <c r="B4" s="33">
        <f t="array" ref="B4:H4">Dni_i_tygodnie+DATE(Rok_kalendarzowy,10,1)-WEEKDAY(DATE(Rok_kalendarzowy,10,1),(Początek_tygodnia="Poniedziałek")+1)+1</f>
        <v>45929</v>
      </c>
      <c r="C4" s="33">
        <v>45930</v>
      </c>
      <c r="D4" s="33">
        <v>45931</v>
      </c>
      <c r="E4" s="33">
        <v>45932</v>
      </c>
      <c r="F4" s="33">
        <v>45933</v>
      </c>
      <c r="G4" s="33">
        <v>45934</v>
      </c>
      <c r="H4" s="33">
        <v>45935</v>
      </c>
    </row>
    <row r="5" spans="2:9" s="10" customFormat="1" ht="56.1" customHeight="1">
      <c r="B5" s="28"/>
      <c r="C5" s="28"/>
      <c r="D5" s="28"/>
      <c r="E5" s="28"/>
      <c r="F5" s="28"/>
      <c r="G5" s="28"/>
      <c r="H5" s="28"/>
    </row>
    <row r="6" spans="2:9" s="4" customFormat="1" ht="24" customHeight="1">
      <c r="B6" s="34">
        <f t="array" ref="B6:H6">Dni_i_tygodnie+DATE(Rok_kalendarzowy,10,1)-WEEKDAY(DATE(Rok_kalendarzowy,10,1),(Początek_tygodnia="Poniedziałek")+1)+8</f>
        <v>45936</v>
      </c>
      <c r="C6" s="34">
        <v>45937</v>
      </c>
      <c r="D6" s="34">
        <v>45938</v>
      </c>
      <c r="E6" s="34">
        <v>45939</v>
      </c>
      <c r="F6" s="34">
        <v>45940</v>
      </c>
      <c r="G6" s="34">
        <v>45941</v>
      </c>
      <c r="H6" s="34">
        <v>45942</v>
      </c>
    </row>
    <row r="7" spans="2:9" s="10" customFormat="1" ht="56.1" customHeight="1">
      <c r="B7" s="27"/>
      <c r="C7" s="27"/>
      <c r="D7" s="27"/>
      <c r="E7" s="27"/>
      <c r="F7" s="27"/>
      <c r="G7" s="27"/>
      <c r="H7" s="27"/>
    </row>
    <row r="8" spans="2:9" s="4" customFormat="1" ht="24" customHeight="1">
      <c r="B8" s="35">
        <f t="array" ref="B8:H8">Dni_i_tygodnie+DATE(Rok_kalendarzowy,10,1)-WEEKDAY(DATE(Rok_kalendarzowy,10,1),(Początek_tygodnia="Poniedziałek")+1)+15</f>
        <v>45943</v>
      </c>
      <c r="C8" s="35">
        <v>45944</v>
      </c>
      <c r="D8" s="35">
        <v>45945</v>
      </c>
      <c r="E8" s="35">
        <v>45946</v>
      </c>
      <c r="F8" s="35">
        <v>45947</v>
      </c>
      <c r="G8" s="35">
        <v>45948</v>
      </c>
      <c r="H8" s="35">
        <v>45949</v>
      </c>
    </row>
    <row r="9" spans="2:9" s="10" customFormat="1" ht="56.1" customHeight="1">
      <c r="B9" s="28"/>
      <c r="C9" s="28"/>
      <c r="D9" s="28"/>
      <c r="E9" s="28"/>
      <c r="F9" s="28"/>
      <c r="G9" s="28"/>
      <c r="H9" s="28"/>
    </row>
    <row r="10" spans="2:9" s="4" customFormat="1" ht="24" customHeight="1">
      <c r="B10" s="34">
        <f t="array" ref="B10:H10">Dni_i_tygodnie+DATE(Rok_kalendarzowy,10,1)-WEEKDAY(DATE(Rok_kalendarzowy,10,1),(Początek_tygodnia="Poniedziałek")+1)+22</f>
        <v>45950</v>
      </c>
      <c r="C10" s="34">
        <v>45951</v>
      </c>
      <c r="D10" s="34">
        <v>45952</v>
      </c>
      <c r="E10" s="34">
        <v>45953</v>
      </c>
      <c r="F10" s="34">
        <v>45954</v>
      </c>
      <c r="G10" s="34">
        <v>45955</v>
      </c>
      <c r="H10" s="34">
        <v>45956</v>
      </c>
    </row>
    <row r="11" spans="2:9" s="10" customFormat="1" ht="56.1" customHeight="1">
      <c r="B11" s="27"/>
      <c r="C11" s="27"/>
      <c r="D11" s="27"/>
      <c r="E11" s="27"/>
      <c r="F11" s="27"/>
      <c r="G11" s="27"/>
      <c r="H11" s="27"/>
    </row>
    <row r="12" spans="2:9" s="4" customFormat="1" ht="24" customHeight="1">
      <c r="B12" s="35">
        <f t="array" ref="B12:H12">Dni_i_tygodnie+DATE(Rok_kalendarzowy,10,1)-WEEKDAY(DATE(Rok_kalendarzowy,10,1),(Początek_tygodnia="Poniedziałek")+1)+29</f>
        <v>45957</v>
      </c>
      <c r="C12" s="35">
        <v>45958</v>
      </c>
      <c r="D12" s="35">
        <v>45959</v>
      </c>
      <c r="E12" s="35">
        <v>45960</v>
      </c>
      <c r="F12" s="35">
        <v>45961</v>
      </c>
      <c r="G12" s="35">
        <v>45962</v>
      </c>
      <c r="H12" s="35">
        <v>45963</v>
      </c>
    </row>
    <row r="13" spans="2:9" s="10" customFormat="1" ht="56.1" customHeight="1">
      <c r="B13" s="28"/>
      <c r="C13" s="28"/>
      <c r="D13" s="28"/>
      <c r="E13" s="28"/>
      <c r="F13" s="28"/>
      <c r="G13" s="28"/>
      <c r="H13" s="28"/>
    </row>
    <row r="14" spans="2:9" s="4" customFormat="1" ht="24" customHeight="1">
      <c r="B14" s="34">
        <f t="array" ref="B14:C14">Dni_i_tygodnie+DATE(Rok_kalendarzowy,10,1)-WEEKDAY(DATE(Rok_kalendarzowy,10,1),(Początek_tygodnia="Poniedziałek")+1)+36</f>
        <v>45964</v>
      </c>
      <c r="C14" s="34">
        <v>45965</v>
      </c>
      <c r="D14" s="59" t="s">
        <v>0</v>
      </c>
      <c r="E14" s="59"/>
      <c r="F14" s="59"/>
      <c r="G14" s="59"/>
      <c r="H14" s="60"/>
    </row>
    <row r="15" spans="2:9" s="10" customFormat="1" ht="56.1" customHeight="1">
      <c r="B15" s="27"/>
      <c r="C15" s="2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ycznie określony dzień tygodnia" sqref="C3:H3" xr:uid="{8C4B600A-A634-4480-9511-0491037CA624}"/>
    <dataValidation allowBlank="1" showInputMessage="1" showErrorMessage="1" prompt="Październik — kalendarz miesięczny" sqref="A1" xr:uid="{00000000-0002-0000-09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900-000002000000}"/>
    <dataValidation allowBlank="1" showInputMessage="1" prompt="W poniższej komórce wprowadź notatki dotyczące miesięcy" sqref="D14:H14" xr:uid="{00000000-0002-0000-0900-000004000000}"/>
    <dataValidation allowBlank="1" showInputMessage="1" prompt="W tej komórce wprowadź notatki dotyczące miesięcy" sqref="D15:H15" xr:uid="{00000000-0002-0000-09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9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900-000007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D6609C2F-D228-466F-866B-04B768B6D4B6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>
      <selection activeCell="B3" sqref="B3:H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8" t="str">
        <f>"Listopad "&amp;Rok_kalendarzowy</f>
        <v>Listopad 2025</v>
      </c>
      <c r="C2" s="58"/>
      <c r="D2" s="58"/>
      <c r="E2" s="2"/>
      <c r="F2" s="2"/>
      <c r="G2" s="2"/>
      <c r="H2" s="3"/>
    </row>
    <row r="3" spans="2:9" s="8" customFormat="1" ht="24" customHeight="1">
      <c r="B3" s="14" t="s">
        <v>6</v>
      </c>
      <c r="C3" s="15" t="s">
        <v>7</v>
      </c>
      <c r="D3" s="15" t="s">
        <v>8</v>
      </c>
      <c r="E3" s="15" t="s">
        <v>9</v>
      </c>
      <c r="F3" s="15" t="s">
        <v>10</v>
      </c>
      <c r="G3" s="15" t="s">
        <v>11</v>
      </c>
      <c r="H3" s="16" t="s">
        <v>12</v>
      </c>
    </row>
    <row r="4" spans="2:9" s="4" customFormat="1" ht="24" customHeight="1">
      <c r="B4" s="33">
        <f t="array" ref="B4:H4">Dni_i_tygodnie+DATE(Rok_kalendarzowy,11,1)-WEEKDAY(DATE(Rok_kalendarzowy,11,1),(Początek_tygodnia="Poniedziałek")+1)+1</f>
        <v>45957</v>
      </c>
      <c r="C4" s="33">
        <v>45958</v>
      </c>
      <c r="D4" s="33">
        <v>45959</v>
      </c>
      <c r="E4" s="33">
        <v>45960</v>
      </c>
      <c r="F4" s="33">
        <v>45961</v>
      </c>
      <c r="G4" s="33">
        <v>45962</v>
      </c>
      <c r="H4" s="33">
        <v>45963</v>
      </c>
    </row>
    <row r="5" spans="2:9" s="10" customFormat="1" ht="56.1" customHeight="1">
      <c r="B5" s="28"/>
      <c r="C5" s="28"/>
      <c r="D5" s="28"/>
      <c r="E5" s="28"/>
      <c r="F5" s="28"/>
      <c r="G5" s="28"/>
      <c r="H5" s="28"/>
    </row>
    <row r="6" spans="2:9" s="4" customFormat="1" ht="24" customHeight="1">
      <c r="B6" s="34">
        <f t="array" ref="B6:H6">Dni_i_tygodnie+DATE(Rok_kalendarzowy,11,1)-WEEKDAY(DATE(Rok_kalendarzowy,11,1),(Początek_tygodnia="Poniedziałek")+1)+8</f>
        <v>45964</v>
      </c>
      <c r="C6" s="34">
        <v>45965</v>
      </c>
      <c r="D6" s="34">
        <v>45966</v>
      </c>
      <c r="E6" s="34">
        <v>45967</v>
      </c>
      <c r="F6" s="34">
        <v>45968</v>
      </c>
      <c r="G6" s="34">
        <v>45969</v>
      </c>
      <c r="H6" s="34">
        <v>45970</v>
      </c>
    </row>
    <row r="7" spans="2:9" s="10" customFormat="1" ht="56.1" customHeight="1">
      <c r="B7" s="27"/>
      <c r="C7" s="27"/>
      <c r="D7" s="27"/>
      <c r="E7" s="27"/>
      <c r="F7" s="27"/>
      <c r="G7" s="27"/>
      <c r="H7" s="27"/>
    </row>
    <row r="8" spans="2:9" s="4" customFormat="1" ht="24" customHeight="1">
      <c r="B8" s="35">
        <f t="array" ref="B8:H8">Dni_i_tygodnie+DATE(Rok_kalendarzowy,11,1)-WEEKDAY(DATE(Rok_kalendarzowy,11,1),(Początek_tygodnia="Poniedziałek")+1)+15</f>
        <v>45971</v>
      </c>
      <c r="C8" s="35">
        <v>45972</v>
      </c>
      <c r="D8" s="35">
        <v>45973</v>
      </c>
      <c r="E8" s="35">
        <v>45974</v>
      </c>
      <c r="F8" s="35">
        <v>45975</v>
      </c>
      <c r="G8" s="35">
        <v>45976</v>
      </c>
      <c r="H8" s="35">
        <v>45977</v>
      </c>
    </row>
    <row r="9" spans="2:9" s="10" customFormat="1" ht="56.1" customHeight="1">
      <c r="B9" s="28"/>
      <c r="C9" s="28"/>
      <c r="D9" s="28"/>
      <c r="E9" s="28"/>
      <c r="F9" s="28"/>
      <c r="G9" s="28"/>
      <c r="H9" s="28"/>
    </row>
    <row r="10" spans="2:9" s="4" customFormat="1" ht="24" customHeight="1">
      <c r="B10" s="34">
        <f t="array" ref="B10:H10">Dni_i_tygodnie+DATE(Rok_kalendarzowy,11,1)-WEEKDAY(DATE(Rok_kalendarzowy,11,1),(Początek_tygodnia="Poniedziałek")+1)+22</f>
        <v>45978</v>
      </c>
      <c r="C10" s="34">
        <v>45979</v>
      </c>
      <c r="D10" s="34">
        <v>45980</v>
      </c>
      <c r="E10" s="34">
        <v>45981</v>
      </c>
      <c r="F10" s="34">
        <v>45982</v>
      </c>
      <c r="G10" s="34">
        <v>45983</v>
      </c>
      <c r="H10" s="34">
        <v>45984</v>
      </c>
    </row>
    <row r="11" spans="2:9" s="10" customFormat="1" ht="56.1" customHeight="1">
      <c r="B11" s="27"/>
      <c r="C11" s="27"/>
      <c r="D11" s="27"/>
      <c r="E11" s="27"/>
      <c r="F11" s="27"/>
      <c r="G11" s="27"/>
      <c r="H11" s="27"/>
    </row>
    <row r="12" spans="2:9" s="4" customFormat="1" ht="24" customHeight="1">
      <c r="B12" s="35">
        <f t="array" ref="B12:H12">Dni_i_tygodnie+DATE(Rok_kalendarzowy,11,1)-WEEKDAY(DATE(Rok_kalendarzowy,11,1),(Początek_tygodnia="Poniedziałek")+1)+29</f>
        <v>45985</v>
      </c>
      <c r="C12" s="35">
        <v>45986</v>
      </c>
      <c r="D12" s="35">
        <v>45987</v>
      </c>
      <c r="E12" s="35">
        <v>45988</v>
      </c>
      <c r="F12" s="35">
        <v>45989</v>
      </c>
      <c r="G12" s="35">
        <v>45990</v>
      </c>
      <c r="H12" s="35">
        <v>45991</v>
      </c>
    </row>
    <row r="13" spans="2:9" s="10" customFormat="1" ht="56.1" customHeight="1">
      <c r="B13" s="28"/>
      <c r="C13" s="28"/>
      <c r="D13" s="28"/>
      <c r="E13" s="28"/>
      <c r="F13" s="28"/>
      <c r="G13" s="28"/>
      <c r="H13" s="28"/>
    </row>
    <row r="14" spans="2:9" s="4" customFormat="1" ht="24" customHeight="1">
      <c r="B14" s="34">
        <f t="array" ref="B14:C14">Dni_i_tygodnie+DATE(Rok_kalendarzowy,11,1)-WEEKDAY(DATE(Rok_kalendarzowy,11,1),(Początek_tygodnia="Poniedziałek")+1)+36</f>
        <v>45992</v>
      </c>
      <c r="C14" s="34">
        <v>45993</v>
      </c>
      <c r="D14" s="59" t="s">
        <v>0</v>
      </c>
      <c r="E14" s="59"/>
      <c r="F14" s="59"/>
      <c r="G14" s="59"/>
      <c r="H14" s="60"/>
    </row>
    <row r="15" spans="2:9" s="10" customFormat="1" ht="56.1" customHeight="1">
      <c r="B15" s="27"/>
      <c r="C15" s="2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ycznie określony dzień tygodnia" sqref="C3:H3" xr:uid="{D291EC8D-473E-4060-BF7A-C8BF4917B559}"/>
    <dataValidation allowBlank="1" showInputMessage="1" showErrorMessage="1" prompt="Listopad — kalendarz miesięczny" sqref="A1" xr:uid="{00000000-0002-0000-0A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A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A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A00-000004000000}"/>
    <dataValidation allowBlank="1" showInputMessage="1" prompt="W tej komórce wprowadź notatki dotyczące miesięcy" sqref="D15:H15" xr:uid="{00000000-0002-0000-0A00-000005000000}"/>
    <dataValidation allowBlank="1" showInputMessage="1" prompt="W poniższej komórce wprowadź notatki dotyczące miesięcy" sqref="D14:H14" xr:uid="{00000000-0002-0000-0A00-000006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E89CAE15-18AB-40A5-8460-43FCB8A0601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>
      <selection activeCell="Q4" sqref="Q4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2" t="str">
        <f>"Grudzień "&amp;Rok_kalendarzowy</f>
        <v>Grudzień 2025</v>
      </c>
      <c r="C2" s="42"/>
      <c r="D2" s="42"/>
      <c r="E2" s="2"/>
      <c r="F2" s="2"/>
      <c r="G2" s="2"/>
      <c r="H2" s="3"/>
    </row>
    <row r="3" spans="2:9" s="8" customFormat="1" ht="24" customHeight="1">
      <c r="B3" s="5" t="s">
        <v>6</v>
      </c>
      <c r="C3" s="6" t="s">
        <v>7</v>
      </c>
      <c r="D3" s="6" t="s">
        <v>8</v>
      </c>
      <c r="E3" s="6" t="s">
        <v>9</v>
      </c>
      <c r="F3" s="6" t="s">
        <v>10</v>
      </c>
      <c r="G3" s="6" t="s">
        <v>11</v>
      </c>
      <c r="H3" s="7" t="s">
        <v>12</v>
      </c>
    </row>
    <row r="4" spans="2:9" s="4" customFormat="1" ht="24" customHeight="1">
      <c r="B4" s="29">
        <f t="array" ref="B4:H4">Dni_i_tygodnie+DATE(Rok_kalendarzowy,12,1)-WEEKDAY(DATE(Rok_kalendarzowy,12,1),(Początek_tygodnia="Poniedziałek")+1)+1</f>
        <v>45992</v>
      </c>
      <c r="C4" s="29">
        <v>45993</v>
      </c>
      <c r="D4" s="29">
        <v>45994</v>
      </c>
      <c r="E4" s="29">
        <v>45995</v>
      </c>
      <c r="F4" s="29">
        <v>45996</v>
      </c>
      <c r="G4" s="29">
        <v>45997</v>
      </c>
      <c r="H4" s="30">
        <v>45998</v>
      </c>
    </row>
    <row r="5" spans="2:9" s="10" customFormat="1" ht="56.1" customHeight="1">
      <c r="B5" s="9"/>
      <c r="C5" s="9"/>
      <c r="D5" s="9"/>
      <c r="E5" s="9"/>
      <c r="F5" s="9"/>
      <c r="G5" s="9"/>
      <c r="H5" s="9"/>
    </row>
    <row r="6" spans="2:9" s="4" customFormat="1" ht="24" customHeight="1">
      <c r="B6" s="31">
        <f t="array" ref="B6:H6">Dni_i_tygodnie+DATE(Rok_kalendarzowy,12,1)-WEEKDAY(DATE(Rok_kalendarzowy,12,1),(Początek_tygodnia="Poniedziałek")+1)+8</f>
        <v>45999</v>
      </c>
      <c r="C6" s="31">
        <v>46000</v>
      </c>
      <c r="D6" s="31">
        <v>46001</v>
      </c>
      <c r="E6" s="31">
        <v>46002</v>
      </c>
      <c r="F6" s="31">
        <v>46003</v>
      </c>
      <c r="G6" s="31">
        <v>46004</v>
      </c>
      <c r="H6" s="31">
        <v>46005</v>
      </c>
    </row>
    <row r="7" spans="2:9" s="10" customFormat="1" ht="56.1" customHeight="1">
      <c r="B7" s="11"/>
      <c r="C7" s="11"/>
      <c r="D7" s="11"/>
      <c r="E7" s="11"/>
      <c r="F7" s="11"/>
      <c r="G7" s="11"/>
      <c r="H7" s="11"/>
    </row>
    <row r="8" spans="2:9" s="4" customFormat="1" ht="24" customHeight="1">
      <c r="B8" s="32">
        <f t="array" ref="B8:H8">Dni_i_tygodnie+DATE(Rok_kalendarzowy,12,1)-WEEKDAY(DATE(Rok_kalendarzowy,12,1),(Początek_tygodnia="Poniedziałek")+1)+15</f>
        <v>46006</v>
      </c>
      <c r="C8" s="32">
        <v>46007</v>
      </c>
      <c r="D8" s="32">
        <v>46008</v>
      </c>
      <c r="E8" s="32">
        <v>46009</v>
      </c>
      <c r="F8" s="32">
        <v>46010</v>
      </c>
      <c r="G8" s="32">
        <v>46011</v>
      </c>
      <c r="H8" s="32">
        <v>46012</v>
      </c>
    </row>
    <row r="9" spans="2:9" s="10" customFormat="1" ht="56.1" customHeight="1">
      <c r="B9" s="9"/>
      <c r="C9" s="9"/>
      <c r="D9" s="9"/>
      <c r="E9" s="9"/>
      <c r="F9" s="9"/>
      <c r="G9" s="9"/>
      <c r="H9" s="9"/>
    </row>
    <row r="10" spans="2:9" s="4" customFormat="1" ht="24" customHeight="1">
      <c r="B10" s="31">
        <f t="array" ref="B10:H10">Dni_i_tygodnie+DATE(Rok_kalendarzowy,12,1)-WEEKDAY(DATE(Rok_kalendarzowy,12,1),(Początek_tygodnia="Poniedziałek")+1)+22</f>
        <v>46013</v>
      </c>
      <c r="C10" s="31">
        <v>46014</v>
      </c>
      <c r="D10" s="31">
        <v>46015</v>
      </c>
      <c r="E10" s="31">
        <v>46016</v>
      </c>
      <c r="F10" s="31">
        <v>46017</v>
      </c>
      <c r="G10" s="31">
        <v>46018</v>
      </c>
      <c r="H10" s="31">
        <v>46019</v>
      </c>
    </row>
    <row r="11" spans="2:9" s="10" customFormat="1" ht="56.1" customHeight="1">
      <c r="B11" s="11"/>
      <c r="C11" s="11"/>
      <c r="D11" s="11"/>
      <c r="E11" s="11"/>
      <c r="F11" s="11"/>
      <c r="G11" s="11"/>
      <c r="H11" s="11"/>
    </row>
    <row r="12" spans="2:9" s="4" customFormat="1" ht="24" customHeight="1">
      <c r="B12" s="32">
        <f t="array" ref="B12:H12">Dni_i_tygodnie+DATE(Rok_kalendarzowy,12,1)-WEEKDAY(DATE(Rok_kalendarzowy,12,1),(Początek_tygodnia="Poniedziałek")+1)+29</f>
        <v>46020</v>
      </c>
      <c r="C12" s="32">
        <v>46021</v>
      </c>
      <c r="D12" s="32">
        <v>46022</v>
      </c>
      <c r="E12" s="32">
        <v>46023</v>
      </c>
      <c r="F12" s="32">
        <v>46024</v>
      </c>
      <c r="G12" s="32">
        <v>46025</v>
      </c>
      <c r="H12" s="32">
        <v>46026</v>
      </c>
    </row>
    <row r="13" spans="2:9" s="10" customFormat="1" ht="56.1" customHeight="1">
      <c r="B13" s="9"/>
      <c r="C13" s="9"/>
      <c r="D13" s="9"/>
      <c r="E13" s="9"/>
      <c r="F13" s="9"/>
      <c r="G13" s="9"/>
      <c r="H13" s="9"/>
    </row>
    <row r="14" spans="2:9" s="4" customFormat="1" ht="24" customHeight="1">
      <c r="B14" s="31">
        <f t="array" ref="B14:C14">Dni_i_tygodnie+DATE(Rok_kalendarzowy,12,1)-WEEKDAY(DATE(Rok_kalendarzowy,12,1),(Początek_tygodnia="Poniedziałek")+1)+36</f>
        <v>46027</v>
      </c>
      <c r="C14" s="31">
        <v>46028</v>
      </c>
      <c r="D14" s="43" t="s">
        <v>0</v>
      </c>
      <c r="E14" s="43"/>
      <c r="F14" s="43"/>
      <c r="G14" s="43"/>
      <c r="H14" s="44"/>
    </row>
    <row r="15" spans="2:9" s="10" customFormat="1" ht="56.1" customHeight="1">
      <c r="B15" s="11"/>
      <c r="C15" s="11"/>
      <c r="D15" s="45"/>
      <c r="E15" s="45"/>
      <c r="F15" s="45"/>
      <c r="G15" s="45"/>
      <c r="H15" s="46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ycznie określony dzień tygodnia" sqref="C3:H3" xr:uid="{EE8F307F-B98A-44E9-AF38-28CB06C81739}"/>
    <dataValidation allowBlank="1" showInputMessage="1" showErrorMessage="1" prompt="Grudzień — kalendarz miesięczny" sqref="A1" xr:uid="{00000000-0002-0000-0B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B00-000002000000}"/>
    <dataValidation allowBlank="1" showInputMessage="1" prompt="W poniższej komórce wprowadź notatki dotyczące miesięcy" sqref="D14:H14" xr:uid="{00000000-0002-0000-0B00-000004000000}"/>
    <dataValidation allowBlank="1" showInputMessage="1" prompt="W tej komórce wprowadź notatki dotyczące miesięcy" sqref="D15:H15" xr:uid="{00000000-0002-0000-0B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B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B00-000007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18AA60E7-D719-4FEB-A725-32601EC0384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>
      <selection activeCell="B3" sqref="B3:H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2" t="str">
        <f>"Luty "&amp;Rok_kalendarzowy</f>
        <v>Luty 2025</v>
      </c>
      <c r="C2" s="42"/>
      <c r="D2" s="42"/>
      <c r="E2" s="2"/>
      <c r="F2" s="2"/>
      <c r="G2" s="2"/>
      <c r="H2" s="3"/>
    </row>
    <row r="3" spans="2:9" s="8" customFormat="1" ht="24" customHeight="1">
      <c r="B3" s="5" t="s">
        <v>6</v>
      </c>
      <c r="C3" s="6" t="s">
        <v>7</v>
      </c>
      <c r="D3" s="6" t="s">
        <v>8</v>
      </c>
      <c r="E3" s="6" t="s">
        <v>9</v>
      </c>
      <c r="F3" s="6" t="s">
        <v>10</v>
      </c>
      <c r="G3" s="6" t="s">
        <v>11</v>
      </c>
      <c r="H3" s="7" t="s">
        <v>12</v>
      </c>
    </row>
    <row r="4" spans="2:9" s="4" customFormat="1" ht="24" customHeight="1">
      <c r="B4" s="29">
        <f t="array" ref="B4:H4">Dni_i_tygodnie+DATE(Rok_kalendarzowy,2,1)-WEEKDAY(DATE(Rok_kalendarzowy,2,1),(Początek_tygodnia="Poniedziałek")+1)+1</f>
        <v>45684</v>
      </c>
      <c r="C4" s="29">
        <v>45685</v>
      </c>
      <c r="D4" s="29">
        <v>45686</v>
      </c>
      <c r="E4" s="29">
        <v>45687</v>
      </c>
      <c r="F4" s="29">
        <v>45688</v>
      </c>
      <c r="G4" s="29">
        <v>45689</v>
      </c>
      <c r="H4" s="30">
        <v>45690</v>
      </c>
    </row>
    <row r="5" spans="2:9" s="10" customFormat="1" ht="56.1" customHeight="1">
      <c r="B5" s="9"/>
      <c r="C5" s="9"/>
      <c r="D5" s="9"/>
      <c r="E5" s="9"/>
      <c r="F5" s="9"/>
      <c r="G5" s="9"/>
      <c r="H5" s="9"/>
    </row>
    <row r="6" spans="2:9" s="4" customFormat="1" ht="24" customHeight="1">
      <c r="B6" s="31">
        <f t="array" ref="B6:H6">Dni_i_tygodnie+DATE(Rok_kalendarzowy,2,1)-WEEKDAY(DATE(Rok_kalendarzowy,2,1),(Początek_tygodnia="Poniedziałek")+1)+8</f>
        <v>45691</v>
      </c>
      <c r="C6" s="31">
        <v>45692</v>
      </c>
      <c r="D6" s="31">
        <v>45693</v>
      </c>
      <c r="E6" s="31">
        <v>45694</v>
      </c>
      <c r="F6" s="31">
        <v>45695</v>
      </c>
      <c r="G6" s="31">
        <v>45696</v>
      </c>
      <c r="H6" s="31">
        <v>45697</v>
      </c>
    </row>
    <row r="7" spans="2:9" s="10" customFormat="1" ht="56.1" customHeight="1">
      <c r="B7" s="11"/>
      <c r="C7" s="11"/>
      <c r="D7" s="11"/>
      <c r="E7" s="11"/>
      <c r="F7" s="11"/>
      <c r="G7" s="11"/>
      <c r="H7" s="11"/>
    </row>
    <row r="8" spans="2:9" s="4" customFormat="1" ht="24" customHeight="1">
      <c r="B8" s="32">
        <f t="array" ref="B8:H8">Dni_i_tygodnie+DATE(Rok_kalendarzowy,2,1)-WEEKDAY(DATE(Rok_kalendarzowy,2,1),(Początek_tygodnia="Poniedziałek")+1)+15</f>
        <v>45698</v>
      </c>
      <c r="C8" s="32">
        <v>45699</v>
      </c>
      <c r="D8" s="32">
        <v>45700</v>
      </c>
      <c r="E8" s="32">
        <v>45701</v>
      </c>
      <c r="F8" s="32">
        <v>45702</v>
      </c>
      <c r="G8" s="32">
        <v>45703</v>
      </c>
      <c r="H8" s="32">
        <v>45704</v>
      </c>
    </row>
    <row r="9" spans="2:9" s="10" customFormat="1" ht="56.1" customHeight="1">
      <c r="B9" s="9"/>
      <c r="C9" s="9"/>
      <c r="D9" s="9"/>
      <c r="E9" s="9"/>
      <c r="F9" s="9"/>
      <c r="G9" s="9"/>
      <c r="H9" s="9"/>
    </row>
    <row r="10" spans="2:9" s="4" customFormat="1" ht="24" customHeight="1">
      <c r="B10" s="31">
        <f t="array" ref="B10:H10">Dni_i_tygodnie+DATE(Rok_kalendarzowy,2,1)-WEEKDAY(DATE(Rok_kalendarzowy,2,1),(Początek_tygodnia="Poniedziałek")+1)+22</f>
        <v>45705</v>
      </c>
      <c r="C10" s="31">
        <v>45706</v>
      </c>
      <c r="D10" s="31">
        <v>45707</v>
      </c>
      <c r="E10" s="31">
        <v>45708</v>
      </c>
      <c r="F10" s="31">
        <v>45709</v>
      </c>
      <c r="G10" s="31">
        <v>45710</v>
      </c>
      <c r="H10" s="31">
        <v>45711</v>
      </c>
    </row>
    <row r="11" spans="2:9" s="10" customFormat="1" ht="56.1" customHeight="1">
      <c r="B11" s="11"/>
      <c r="C11" s="11"/>
      <c r="D11" s="11"/>
      <c r="E11" s="11"/>
      <c r="F11" s="11"/>
      <c r="G11" s="11"/>
      <c r="H11" s="11"/>
    </row>
    <row r="12" spans="2:9" s="4" customFormat="1" ht="24" customHeight="1">
      <c r="B12" s="32">
        <f t="array" ref="B12:H12">Dni_i_tygodnie+DATE(Rok_kalendarzowy,2,1)-WEEKDAY(DATE(Rok_kalendarzowy,2,1),(Początek_tygodnia="Poniedziałek")+1)+29</f>
        <v>45712</v>
      </c>
      <c r="C12" s="32">
        <v>45713</v>
      </c>
      <c r="D12" s="32">
        <v>45714</v>
      </c>
      <c r="E12" s="32">
        <v>45715</v>
      </c>
      <c r="F12" s="32">
        <v>45716</v>
      </c>
      <c r="G12" s="32">
        <v>45717</v>
      </c>
      <c r="H12" s="32">
        <v>45718</v>
      </c>
    </row>
    <row r="13" spans="2:9" s="10" customFormat="1" ht="56.1" customHeight="1">
      <c r="B13" s="9"/>
      <c r="C13" s="9"/>
      <c r="D13" s="9"/>
      <c r="E13" s="9"/>
      <c r="F13" s="9"/>
      <c r="G13" s="9"/>
      <c r="H13" s="9"/>
    </row>
    <row r="14" spans="2:9" s="4" customFormat="1" ht="24" customHeight="1">
      <c r="B14" s="31">
        <f t="array" ref="B14:C14">Dni_i_tygodnie+DATE(Rok_kalendarzowy,2,1)-WEEKDAY(DATE(Rok_kalendarzowy,2,1),(Początek_tygodnia="Poniedziałek")+1)+36</f>
        <v>45719</v>
      </c>
      <c r="C14" s="31">
        <v>45720</v>
      </c>
      <c r="D14" s="43" t="s">
        <v>0</v>
      </c>
      <c r="E14" s="43"/>
      <c r="F14" s="43"/>
      <c r="G14" s="43"/>
      <c r="H14" s="44"/>
    </row>
    <row r="15" spans="2:9" s="10" customFormat="1" ht="56.1" customHeight="1">
      <c r="B15" s="11"/>
      <c r="C15" s="11"/>
      <c r="D15" s="45"/>
      <c r="E15" s="45"/>
      <c r="F15" s="45"/>
      <c r="G15" s="45"/>
      <c r="H15" s="46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ycznie określony dzień tygodnia" sqref="C3:H3" xr:uid="{8B9F7407-BD0A-462F-B59B-09AF682D7856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100-000001000000}"/>
    <dataValidation allowBlank="1" showInputMessage="1" showErrorMessage="1" prompt="Luty — kalendarz miesięczny" sqref="A1" xr:uid="{00000000-0002-0000-0100-000003000000}"/>
    <dataValidation allowBlank="1" showInputMessage="1" prompt="W poniższej komórce wprowadź notatki dotyczące miesięcy" sqref="D14:H14" xr:uid="{00000000-0002-0000-0100-000004000000}"/>
    <dataValidation allowBlank="1" showInputMessage="1" prompt="W tej komórce wprowadź notatki dotyczące miesięcy" sqref="D15:H15" xr:uid="{00000000-0002-0000-01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1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100-000007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BF4CC8C0-13D0-4CF9-9618-63FFFC8E68D5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>
      <selection activeCell="B3" sqref="B3:H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8" t="str">
        <f>"Marzec "&amp;Rok_kalendarzowy</f>
        <v>Marzec 2025</v>
      </c>
      <c r="C2" s="48"/>
      <c r="D2" s="48"/>
      <c r="E2" s="2"/>
      <c r="F2" s="2"/>
      <c r="G2" s="2"/>
      <c r="H2" s="3"/>
    </row>
    <row r="3" spans="2:9" s="8" customFormat="1" ht="24" customHeight="1">
      <c r="B3" s="17" t="s">
        <v>6</v>
      </c>
      <c r="C3" s="18" t="s">
        <v>7</v>
      </c>
      <c r="D3" s="18" t="s">
        <v>8</v>
      </c>
      <c r="E3" s="18" t="s">
        <v>9</v>
      </c>
      <c r="F3" s="18" t="s">
        <v>10</v>
      </c>
      <c r="G3" s="18" t="s">
        <v>11</v>
      </c>
      <c r="H3" s="19" t="s">
        <v>12</v>
      </c>
    </row>
    <row r="4" spans="2:9" s="4" customFormat="1" ht="24" customHeight="1">
      <c r="B4" s="39">
        <f t="array" ref="B4:H4">Dni_i_tygodnie+DATE(Rok_kalendarzowy,3,1)-WEEKDAY(DATE(Rok_kalendarzowy,3,1),(Początek_tygodnia="Poniedziałek")+1)+1</f>
        <v>45712</v>
      </c>
      <c r="C4" s="39">
        <v>45713</v>
      </c>
      <c r="D4" s="39">
        <v>45714</v>
      </c>
      <c r="E4" s="39">
        <v>45715</v>
      </c>
      <c r="F4" s="39">
        <v>45716</v>
      </c>
      <c r="G4" s="39">
        <v>45717</v>
      </c>
      <c r="H4" s="39">
        <v>45718</v>
      </c>
    </row>
    <row r="5" spans="2:9" s="10" customFormat="1" ht="56.1" customHeight="1">
      <c r="B5" s="21"/>
      <c r="C5" s="21"/>
      <c r="D5" s="21"/>
      <c r="E5" s="21"/>
      <c r="F5" s="21"/>
      <c r="G5" s="21"/>
      <c r="H5" s="21"/>
    </row>
    <row r="6" spans="2:9" s="4" customFormat="1" ht="24" customHeight="1">
      <c r="B6" s="40">
        <f t="array" ref="B6:H6">Dni_i_tygodnie+DATE(Rok_kalendarzowy,3,1)-WEEKDAY(DATE(Rok_kalendarzowy,3,1),(Początek_tygodnia="Poniedziałek")+1)+8</f>
        <v>45719</v>
      </c>
      <c r="C6" s="40">
        <v>45720</v>
      </c>
      <c r="D6" s="40">
        <v>45721</v>
      </c>
      <c r="E6" s="40">
        <v>45722</v>
      </c>
      <c r="F6" s="40">
        <v>45723</v>
      </c>
      <c r="G6" s="40">
        <v>45724</v>
      </c>
      <c r="H6" s="40">
        <v>45725</v>
      </c>
    </row>
    <row r="7" spans="2:9" s="10" customFormat="1" ht="56.1" customHeight="1">
      <c r="B7" s="20"/>
      <c r="C7" s="20"/>
      <c r="D7" s="20"/>
      <c r="E7" s="20"/>
      <c r="F7" s="20"/>
      <c r="G7" s="20"/>
      <c r="H7" s="20"/>
    </row>
    <row r="8" spans="2:9" s="4" customFormat="1" ht="24" customHeight="1">
      <c r="B8" s="41">
        <f t="array" ref="B8:H8">Dni_i_tygodnie+DATE(Rok_kalendarzowy,3,1)-WEEKDAY(DATE(Rok_kalendarzowy,3,1),(Początek_tygodnia="Poniedziałek")+1)+15</f>
        <v>45726</v>
      </c>
      <c r="C8" s="41">
        <v>45727</v>
      </c>
      <c r="D8" s="41">
        <v>45728</v>
      </c>
      <c r="E8" s="41">
        <v>45729</v>
      </c>
      <c r="F8" s="41">
        <v>45730</v>
      </c>
      <c r="G8" s="41">
        <v>45731</v>
      </c>
      <c r="H8" s="41">
        <v>45732</v>
      </c>
    </row>
    <row r="9" spans="2:9" s="10" customFormat="1" ht="56.1" customHeight="1">
      <c r="B9" s="21"/>
      <c r="C9" s="21"/>
      <c r="D9" s="21"/>
      <c r="E9" s="21"/>
      <c r="F9" s="21"/>
      <c r="G9" s="21"/>
      <c r="H9" s="21"/>
    </row>
    <row r="10" spans="2:9" s="4" customFormat="1" ht="24" customHeight="1">
      <c r="B10" s="40">
        <f t="array" ref="B10:H10">Dni_i_tygodnie+DATE(Rok_kalendarzowy,3,1)-WEEKDAY(DATE(Rok_kalendarzowy,3,1),(Początek_tygodnia="Poniedziałek")+1)+22</f>
        <v>45733</v>
      </c>
      <c r="C10" s="40">
        <v>45734</v>
      </c>
      <c r="D10" s="40">
        <v>45735</v>
      </c>
      <c r="E10" s="40">
        <v>45736</v>
      </c>
      <c r="F10" s="40">
        <v>45737</v>
      </c>
      <c r="G10" s="40">
        <v>45738</v>
      </c>
      <c r="H10" s="40">
        <v>45739</v>
      </c>
    </row>
    <row r="11" spans="2:9" s="10" customFormat="1" ht="56.1" customHeight="1">
      <c r="B11" s="20"/>
      <c r="C11" s="20"/>
      <c r="D11" s="20"/>
      <c r="E11" s="20"/>
      <c r="F11" s="20"/>
      <c r="G11" s="20"/>
      <c r="H11" s="20"/>
    </row>
    <row r="12" spans="2:9" s="4" customFormat="1" ht="24" customHeight="1">
      <c r="B12" s="41">
        <f t="array" ref="B12:H12">Dni_i_tygodnie+DATE(Rok_kalendarzowy,3,1)-WEEKDAY(DATE(Rok_kalendarzowy,3,1),(Początek_tygodnia="Poniedziałek")+1)+29</f>
        <v>45740</v>
      </c>
      <c r="C12" s="41">
        <v>45741</v>
      </c>
      <c r="D12" s="41">
        <v>45742</v>
      </c>
      <c r="E12" s="41">
        <v>45743</v>
      </c>
      <c r="F12" s="41">
        <v>45744</v>
      </c>
      <c r="G12" s="41">
        <v>45745</v>
      </c>
      <c r="H12" s="41">
        <v>45746</v>
      </c>
    </row>
    <row r="13" spans="2:9" s="10" customFormat="1" ht="56.1" customHeight="1">
      <c r="B13" s="21"/>
      <c r="C13" s="21"/>
      <c r="D13" s="21"/>
      <c r="E13" s="21"/>
      <c r="F13" s="21"/>
      <c r="G13" s="21"/>
      <c r="H13" s="21"/>
    </row>
    <row r="14" spans="2:9" s="4" customFormat="1" ht="24" customHeight="1">
      <c r="B14" s="40">
        <f t="array" ref="B14:C14">Dni_i_tygodnie+DATE(Rok_kalendarzowy,3,1)-WEEKDAY(DATE(Rok_kalendarzowy,3,1),(Początek_tygodnia="Poniedziałek")+1)+36</f>
        <v>45747</v>
      </c>
      <c r="C14" s="40">
        <v>45748</v>
      </c>
      <c r="D14" s="49" t="s">
        <v>0</v>
      </c>
      <c r="E14" s="49"/>
      <c r="F14" s="49"/>
      <c r="G14" s="49"/>
      <c r="H14" s="50"/>
    </row>
    <row r="15" spans="2:9" s="10" customFormat="1" ht="56.1" customHeight="1">
      <c r="B15" s="20"/>
      <c r="C15" s="20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arzec — kalendarz miesięczny" sqref="A1" xr:uid="{00000000-0002-0000-02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200-000001000000}"/>
    <dataValidation allowBlank="1" showInputMessage="1" showErrorMessage="1" prompt="Automatycznie określony dzień tygodnia" sqref="C3:H3" xr:uid="{2C8FAF80-7D9C-488F-98B0-5E9931FEC745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2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200-000004000000}"/>
    <dataValidation allowBlank="1" showInputMessage="1" prompt="W tej komórce wprowadź notatki dotyczące miesięcy" sqref="D15:H15" xr:uid="{00000000-0002-0000-0200-000005000000}"/>
    <dataValidation allowBlank="1" showInputMessage="1" prompt="W poniższej komórce wprowadź notatki dotyczące miesięcy" sqref="D14:H14" xr:uid="{00000000-0002-0000-0200-000006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D081EFA1-590E-4A8A-9C10-59BB3F1D71E6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>
      <selection activeCell="B3" sqref="B3:H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8" t="str">
        <f>"Kwiecień "&amp;Rok_kalendarzowy</f>
        <v>Kwiecień 2025</v>
      </c>
      <c r="C2" s="48"/>
      <c r="D2" s="48"/>
      <c r="E2" s="2"/>
      <c r="F2" s="2"/>
      <c r="G2" s="2"/>
      <c r="H2" s="3"/>
    </row>
    <row r="3" spans="2:9" s="8" customFormat="1" ht="24" customHeight="1">
      <c r="B3" s="17" t="s">
        <v>6</v>
      </c>
      <c r="C3" s="18" t="s">
        <v>7</v>
      </c>
      <c r="D3" s="18" t="s">
        <v>8</v>
      </c>
      <c r="E3" s="18" t="s">
        <v>9</v>
      </c>
      <c r="F3" s="18" t="s">
        <v>10</v>
      </c>
      <c r="G3" s="18" t="s">
        <v>11</v>
      </c>
      <c r="H3" s="19" t="s">
        <v>12</v>
      </c>
    </row>
    <row r="4" spans="2:9" s="4" customFormat="1" ht="24" customHeight="1">
      <c r="B4" s="39">
        <f t="array" ref="B4:H4">Dni_i_tygodnie+DATE(Rok_kalendarzowy,4,1)-WEEKDAY(DATE(Rok_kalendarzowy,4,1),(Początek_tygodnia="Poniedziałek")+1)+1</f>
        <v>45747</v>
      </c>
      <c r="C4" s="39">
        <v>45748</v>
      </c>
      <c r="D4" s="39">
        <v>45749</v>
      </c>
      <c r="E4" s="39">
        <v>45750</v>
      </c>
      <c r="F4" s="39">
        <v>45751</v>
      </c>
      <c r="G4" s="39">
        <v>45752</v>
      </c>
      <c r="H4" s="39">
        <v>45753</v>
      </c>
    </row>
    <row r="5" spans="2:9" s="10" customFormat="1" ht="56.1" customHeight="1">
      <c r="B5" s="21"/>
      <c r="C5" s="21"/>
      <c r="D5" s="21"/>
      <c r="E5" s="21"/>
      <c r="F5" s="21"/>
      <c r="G5" s="21"/>
      <c r="H5" s="21"/>
    </row>
    <row r="6" spans="2:9" s="4" customFormat="1" ht="24" customHeight="1">
      <c r="B6" s="40">
        <f t="array" ref="B6:H6">Dni_i_tygodnie+DATE(Rok_kalendarzowy,4,1)-WEEKDAY(DATE(Rok_kalendarzowy,4,1),(Początek_tygodnia="Poniedziałek")+1)+8</f>
        <v>45754</v>
      </c>
      <c r="C6" s="40">
        <v>45755</v>
      </c>
      <c r="D6" s="40">
        <v>45756</v>
      </c>
      <c r="E6" s="40">
        <v>45757</v>
      </c>
      <c r="F6" s="40">
        <v>45758</v>
      </c>
      <c r="G6" s="40">
        <v>45759</v>
      </c>
      <c r="H6" s="40">
        <v>45760</v>
      </c>
    </row>
    <row r="7" spans="2:9" s="10" customFormat="1" ht="56.1" customHeight="1">
      <c r="B7" s="20"/>
      <c r="C7" s="20"/>
      <c r="D7" s="20"/>
      <c r="E7" s="20"/>
      <c r="F7" s="20"/>
      <c r="G7" s="20"/>
      <c r="H7" s="20"/>
    </row>
    <row r="8" spans="2:9" s="4" customFormat="1" ht="24" customHeight="1">
      <c r="B8" s="41">
        <f t="array" ref="B8:H8">Dni_i_tygodnie+DATE(Rok_kalendarzowy,4,1)-WEEKDAY(DATE(Rok_kalendarzowy,4,1),(Początek_tygodnia="Poniedziałek")+1)+15</f>
        <v>45761</v>
      </c>
      <c r="C8" s="41">
        <v>45762</v>
      </c>
      <c r="D8" s="41">
        <v>45763</v>
      </c>
      <c r="E8" s="41">
        <v>45764</v>
      </c>
      <c r="F8" s="41">
        <v>45765</v>
      </c>
      <c r="G8" s="41">
        <v>45766</v>
      </c>
      <c r="H8" s="41">
        <v>45767</v>
      </c>
    </row>
    <row r="9" spans="2:9" s="10" customFormat="1" ht="56.1" customHeight="1">
      <c r="B9" s="21"/>
      <c r="C9" s="21"/>
      <c r="D9" s="21"/>
      <c r="E9" s="21"/>
      <c r="F9" s="21"/>
      <c r="G9" s="21"/>
      <c r="H9" s="21"/>
    </row>
    <row r="10" spans="2:9" s="4" customFormat="1" ht="24" customHeight="1">
      <c r="B10" s="40">
        <f t="array" ref="B10:H10">Dni_i_tygodnie+DATE(Rok_kalendarzowy,4,1)-WEEKDAY(DATE(Rok_kalendarzowy,4,1),(Początek_tygodnia="Poniedziałek")+1)+22</f>
        <v>45768</v>
      </c>
      <c r="C10" s="40">
        <v>45769</v>
      </c>
      <c r="D10" s="40">
        <v>45770</v>
      </c>
      <c r="E10" s="40">
        <v>45771</v>
      </c>
      <c r="F10" s="40">
        <v>45772</v>
      </c>
      <c r="G10" s="40">
        <v>45773</v>
      </c>
      <c r="H10" s="40">
        <v>45774</v>
      </c>
    </row>
    <row r="11" spans="2:9" s="10" customFormat="1" ht="56.1" customHeight="1">
      <c r="B11" s="20"/>
      <c r="C11" s="20"/>
      <c r="D11" s="20"/>
      <c r="E11" s="20"/>
      <c r="F11" s="20"/>
      <c r="G11" s="20"/>
      <c r="H11" s="20"/>
    </row>
    <row r="12" spans="2:9" s="4" customFormat="1" ht="24" customHeight="1">
      <c r="B12" s="41">
        <f t="array" ref="B12:H12">Dni_i_tygodnie+DATE(Rok_kalendarzowy,4,1)-WEEKDAY(DATE(Rok_kalendarzowy,4,1),(Początek_tygodnia="Poniedziałek")+1)+29</f>
        <v>45775</v>
      </c>
      <c r="C12" s="41">
        <v>45776</v>
      </c>
      <c r="D12" s="41">
        <v>45777</v>
      </c>
      <c r="E12" s="41">
        <v>45778</v>
      </c>
      <c r="F12" s="41">
        <v>45779</v>
      </c>
      <c r="G12" s="41">
        <v>45780</v>
      </c>
      <c r="H12" s="41">
        <v>45781</v>
      </c>
    </row>
    <row r="13" spans="2:9" s="10" customFormat="1" ht="56.1" customHeight="1">
      <c r="B13" s="21"/>
      <c r="C13" s="21"/>
      <c r="D13" s="21"/>
      <c r="E13" s="21"/>
      <c r="F13" s="21"/>
      <c r="G13" s="21"/>
      <c r="H13" s="21"/>
    </row>
    <row r="14" spans="2:9" s="4" customFormat="1" ht="24" customHeight="1">
      <c r="B14" s="40">
        <f t="array" ref="B14:C14">Dni_i_tygodnie+DATE(Rok_kalendarzowy,4,1)-WEEKDAY(DATE(Rok_kalendarzowy,4,1),(Początek_tygodnia="Poniedziałek")+1)+36</f>
        <v>45782</v>
      </c>
      <c r="C14" s="40">
        <v>45783</v>
      </c>
      <c r="D14" s="49" t="s">
        <v>0</v>
      </c>
      <c r="E14" s="49"/>
      <c r="F14" s="49"/>
      <c r="G14" s="49"/>
      <c r="H14" s="50"/>
    </row>
    <row r="15" spans="2:9" s="10" customFormat="1" ht="56.1" customHeight="1">
      <c r="B15" s="20"/>
      <c r="C15" s="20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ycznie określony dzień tygodnia" sqref="C3:H3" xr:uid="{4903D526-240A-47DF-AD66-1E47F9927CCD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300-000001000000}"/>
    <dataValidation allowBlank="1" showInputMessage="1" showErrorMessage="1" prompt="Kwiecień — kalendarz miesięczny" sqref="A1" xr:uid="{00000000-0002-0000-0300-000002000000}"/>
    <dataValidation allowBlank="1" showInputMessage="1" prompt="W poniższej komórce wprowadź notatki dotyczące miesięcy" sqref="D14:H14" xr:uid="{00000000-0002-0000-0300-000004000000}"/>
    <dataValidation allowBlank="1" showInputMessage="1" prompt="W tej komórce wprowadź notatki dotyczące miesięcy" sqref="D15:H15" xr:uid="{00000000-0002-0000-03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3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300-000007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3D05FCCF-4824-4745-BF78-2BF6CE18D044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>
      <selection activeCell="B3" sqref="B3:H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48" t="str">
        <f>"Maj "&amp;Rok_kalendarzowy</f>
        <v>Maj 2025</v>
      </c>
      <c r="C2" s="48"/>
      <c r="D2" s="48"/>
      <c r="E2" s="2"/>
      <c r="F2" s="2"/>
      <c r="G2" s="2"/>
      <c r="H2" s="3"/>
    </row>
    <row r="3" spans="2:9" s="8" customFormat="1" ht="24" customHeight="1">
      <c r="B3" s="17" t="s">
        <v>6</v>
      </c>
      <c r="C3" s="18" t="s">
        <v>7</v>
      </c>
      <c r="D3" s="18" t="s">
        <v>8</v>
      </c>
      <c r="E3" s="18" t="s">
        <v>9</v>
      </c>
      <c r="F3" s="18" t="s">
        <v>10</v>
      </c>
      <c r="G3" s="18" t="s">
        <v>11</v>
      </c>
      <c r="H3" s="19" t="s">
        <v>12</v>
      </c>
    </row>
    <row r="4" spans="2:9" s="4" customFormat="1" ht="24" customHeight="1">
      <c r="B4" s="39">
        <f t="array" ref="B4:H4">Dni_i_tygodnie+DATE(Rok_kalendarzowy,5,1)-WEEKDAY(DATE(Rok_kalendarzowy,5,1),(Początek_tygodnia="Poniedziałek")+1)+1</f>
        <v>45775</v>
      </c>
      <c r="C4" s="39">
        <v>45776</v>
      </c>
      <c r="D4" s="39">
        <v>45777</v>
      </c>
      <c r="E4" s="39">
        <v>45778</v>
      </c>
      <c r="F4" s="39">
        <v>45779</v>
      </c>
      <c r="G4" s="39">
        <v>45780</v>
      </c>
      <c r="H4" s="39">
        <v>45781</v>
      </c>
    </row>
    <row r="5" spans="2:9" s="10" customFormat="1" ht="56.1" customHeight="1">
      <c r="B5" s="21"/>
      <c r="C5" s="21"/>
      <c r="D5" s="21"/>
      <c r="E5" s="21"/>
      <c r="F5" s="21"/>
      <c r="G5" s="21"/>
      <c r="H5" s="21"/>
    </row>
    <row r="6" spans="2:9" s="4" customFormat="1" ht="24" customHeight="1">
      <c r="B6" s="40">
        <f t="array" ref="B6:H6">Dni_i_tygodnie+DATE(Rok_kalendarzowy,5,1)-WEEKDAY(DATE(Rok_kalendarzowy,5,1),(Początek_tygodnia="Poniedziałek")+1)+8</f>
        <v>45782</v>
      </c>
      <c r="C6" s="40">
        <v>45783</v>
      </c>
      <c r="D6" s="40">
        <v>45784</v>
      </c>
      <c r="E6" s="40">
        <v>45785</v>
      </c>
      <c r="F6" s="40">
        <v>45786</v>
      </c>
      <c r="G6" s="40">
        <v>45787</v>
      </c>
      <c r="H6" s="40">
        <v>45788</v>
      </c>
    </row>
    <row r="7" spans="2:9" s="10" customFormat="1" ht="56.1" customHeight="1">
      <c r="B7" s="20"/>
      <c r="C7" s="20"/>
      <c r="D7" s="20"/>
      <c r="E7" s="20"/>
      <c r="F7" s="20"/>
      <c r="G7" s="20"/>
      <c r="H7" s="20"/>
    </row>
    <row r="8" spans="2:9" s="4" customFormat="1" ht="24" customHeight="1">
      <c r="B8" s="41">
        <f t="array" ref="B8:H8">Dni_i_tygodnie+DATE(Rok_kalendarzowy,5,1)-WEEKDAY(DATE(Rok_kalendarzowy,5,1),(Początek_tygodnia="Poniedziałek")+1)+15</f>
        <v>45789</v>
      </c>
      <c r="C8" s="41">
        <v>45790</v>
      </c>
      <c r="D8" s="41">
        <v>45791</v>
      </c>
      <c r="E8" s="41">
        <v>45792</v>
      </c>
      <c r="F8" s="41">
        <v>45793</v>
      </c>
      <c r="G8" s="41">
        <v>45794</v>
      </c>
      <c r="H8" s="41">
        <v>45795</v>
      </c>
    </row>
    <row r="9" spans="2:9" s="10" customFormat="1" ht="56.1" customHeight="1">
      <c r="B9" s="21"/>
      <c r="C9" s="21"/>
      <c r="D9" s="21"/>
      <c r="E9" s="21"/>
      <c r="F9" s="21"/>
      <c r="G9" s="21"/>
      <c r="H9" s="21"/>
    </row>
    <row r="10" spans="2:9" s="4" customFormat="1" ht="24" customHeight="1">
      <c r="B10" s="40">
        <f t="array" ref="B10:H10">Dni_i_tygodnie+DATE(Rok_kalendarzowy,5,1)-WEEKDAY(DATE(Rok_kalendarzowy,5,1),(Początek_tygodnia="Poniedziałek")+1)+22</f>
        <v>45796</v>
      </c>
      <c r="C10" s="40">
        <v>45797</v>
      </c>
      <c r="D10" s="40">
        <v>45798</v>
      </c>
      <c r="E10" s="40">
        <v>45799</v>
      </c>
      <c r="F10" s="40">
        <v>45800</v>
      </c>
      <c r="G10" s="40">
        <v>45801</v>
      </c>
      <c r="H10" s="40">
        <v>45802</v>
      </c>
    </row>
    <row r="11" spans="2:9" s="10" customFormat="1" ht="56.1" customHeight="1">
      <c r="B11" s="20"/>
      <c r="C11" s="20"/>
      <c r="D11" s="20"/>
      <c r="E11" s="20"/>
      <c r="F11" s="20"/>
      <c r="G11" s="20"/>
      <c r="H11" s="20"/>
    </row>
    <row r="12" spans="2:9" s="4" customFormat="1" ht="24" customHeight="1">
      <c r="B12" s="41">
        <f t="array" ref="B12:H12">Dni_i_tygodnie+DATE(Rok_kalendarzowy,5,1)-WEEKDAY(DATE(Rok_kalendarzowy,5,1),(Początek_tygodnia="Poniedziałek")+1)+29</f>
        <v>45803</v>
      </c>
      <c r="C12" s="41">
        <v>45804</v>
      </c>
      <c r="D12" s="41">
        <v>45805</v>
      </c>
      <c r="E12" s="41">
        <v>45806</v>
      </c>
      <c r="F12" s="41">
        <v>45807</v>
      </c>
      <c r="G12" s="41">
        <v>45808</v>
      </c>
      <c r="H12" s="41">
        <v>45809</v>
      </c>
    </row>
    <row r="13" spans="2:9" s="10" customFormat="1" ht="56.1" customHeight="1">
      <c r="B13" s="21"/>
      <c r="C13" s="21"/>
      <c r="D13" s="21"/>
      <c r="E13" s="21"/>
      <c r="F13" s="21"/>
      <c r="G13" s="21"/>
      <c r="H13" s="21"/>
    </row>
    <row r="14" spans="2:9" s="4" customFormat="1" ht="24" customHeight="1">
      <c r="B14" s="40">
        <f t="array" ref="B14:C14">Dni_i_tygodnie+DATE(Rok_kalendarzowy,5,1)-WEEKDAY(DATE(Rok_kalendarzowy,5,1),(Początek_tygodnia="Poniedziałek")+1)+36</f>
        <v>45810</v>
      </c>
      <c r="C14" s="40">
        <v>45811</v>
      </c>
      <c r="D14" s="49" t="s">
        <v>0</v>
      </c>
      <c r="E14" s="49"/>
      <c r="F14" s="49"/>
      <c r="G14" s="49"/>
      <c r="H14" s="50"/>
    </row>
    <row r="15" spans="2:9" s="10" customFormat="1" ht="56.1" customHeight="1">
      <c r="B15" s="20"/>
      <c r="C15" s="20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ycznie określony dzień tygodnia" sqref="C3:H3" xr:uid="{1885E356-1345-45C6-940E-2126E1B1AB17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400-000001000000}"/>
    <dataValidation allowBlank="1" showInputMessage="1" showErrorMessage="1" prompt="Maj — kalendarz miesięczny" sqref="A1" xr:uid="{00000000-0002-0000-04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4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400-000004000000}"/>
    <dataValidation allowBlank="1" showInputMessage="1" prompt="W tej komórce wprowadź notatki dotyczące miesięcy" sqref="D15:H15" xr:uid="{00000000-0002-0000-0400-000005000000}"/>
    <dataValidation allowBlank="1" showInputMessage="1" prompt="W poniższej komórce wprowadź notatki dotyczące miesięcy" sqref="D14:H14" xr:uid="{00000000-0002-0000-0400-000006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AE975842-8A93-4750-A42E-A453D63FD659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>
      <selection activeCell="B3" sqref="B3:H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3" t="str">
        <f>"Czerwiec "&amp;Rok_kalendarzowy</f>
        <v>Czerwiec 2025</v>
      </c>
      <c r="C2" s="53"/>
      <c r="D2" s="53"/>
      <c r="E2" s="2"/>
      <c r="F2" s="2"/>
      <c r="G2" s="2"/>
      <c r="H2" s="3"/>
    </row>
    <row r="3" spans="2:9" s="8" customFormat="1" ht="24" customHeight="1">
      <c r="B3" s="22" t="s">
        <v>6</v>
      </c>
      <c r="C3" s="23" t="s">
        <v>7</v>
      </c>
      <c r="D3" s="23" t="s">
        <v>8</v>
      </c>
      <c r="E3" s="23" t="s">
        <v>9</v>
      </c>
      <c r="F3" s="23" t="s">
        <v>10</v>
      </c>
      <c r="G3" s="23" t="s">
        <v>11</v>
      </c>
      <c r="H3" s="24" t="s">
        <v>12</v>
      </c>
    </row>
    <row r="4" spans="2:9" s="4" customFormat="1" ht="24" customHeight="1">
      <c r="B4" s="36">
        <f t="array" ref="B4:H4">Dni_i_tygodnie+DATE(Rok_kalendarzowy,6,1)-WEEKDAY(DATE(Rok_kalendarzowy,6,1),(Początek_tygodnia="Poniedziałek")+1)+1</f>
        <v>45803</v>
      </c>
      <c r="C4" s="36">
        <v>45804</v>
      </c>
      <c r="D4" s="36">
        <v>45805</v>
      </c>
      <c r="E4" s="36">
        <v>45806</v>
      </c>
      <c r="F4" s="36">
        <v>45807</v>
      </c>
      <c r="G4" s="36">
        <v>45808</v>
      </c>
      <c r="H4" s="36">
        <v>45809</v>
      </c>
    </row>
    <row r="5" spans="2:9" s="10" customFormat="1" ht="56.1" customHeight="1">
      <c r="B5" s="26"/>
      <c r="C5" s="26"/>
      <c r="D5" s="26"/>
      <c r="E5" s="26"/>
      <c r="F5" s="26"/>
      <c r="G5" s="26"/>
      <c r="H5" s="26"/>
    </row>
    <row r="6" spans="2:9" s="4" customFormat="1" ht="24" customHeight="1">
      <c r="B6" s="37">
        <f t="array" ref="B6:H6">Dni_i_tygodnie+DATE(Rok_kalendarzowy,6,1)-WEEKDAY(DATE(Rok_kalendarzowy,6,1),(Początek_tygodnia="Poniedziałek")+1)+8</f>
        <v>45810</v>
      </c>
      <c r="C6" s="37">
        <v>45811</v>
      </c>
      <c r="D6" s="37">
        <v>45812</v>
      </c>
      <c r="E6" s="37">
        <v>45813</v>
      </c>
      <c r="F6" s="37">
        <v>45814</v>
      </c>
      <c r="G6" s="37">
        <v>45815</v>
      </c>
      <c r="H6" s="37">
        <v>45816</v>
      </c>
    </row>
    <row r="7" spans="2:9" s="10" customFormat="1" ht="56.1" customHeight="1">
      <c r="B7" s="25"/>
      <c r="C7" s="25"/>
      <c r="D7" s="25"/>
      <c r="E7" s="25"/>
      <c r="F7" s="25"/>
      <c r="G7" s="25"/>
      <c r="H7" s="25"/>
    </row>
    <row r="8" spans="2:9" s="4" customFormat="1" ht="24" customHeight="1">
      <c r="B8" s="38">
        <f t="array" ref="B8:H8">Dni_i_tygodnie+DATE(Rok_kalendarzowy,6,1)-WEEKDAY(DATE(Rok_kalendarzowy,6,1),(Początek_tygodnia="Poniedziałek")+1)+15</f>
        <v>45817</v>
      </c>
      <c r="C8" s="38">
        <v>45818</v>
      </c>
      <c r="D8" s="38">
        <v>45819</v>
      </c>
      <c r="E8" s="38">
        <v>45820</v>
      </c>
      <c r="F8" s="38">
        <v>45821</v>
      </c>
      <c r="G8" s="38">
        <v>45822</v>
      </c>
      <c r="H8" s="38">
        <v>45823</v>
      </c>
    </row>
    <row r="9" spans="2:9" s="10" customFormat="1" ht="56.1" customHeight="1">
      <c r="B9" s="26"/>
      <c r="C9" s="26"/>
      <c r="D9" s="26"/>
      <c r="E9" s="26"/>
      <c r="F9" s="26"/>
      <c r="G9" s="26"/>
      <c r="H9" s="26"/>
    </row>
    <row r="10" spans="2:9" s="4" customFormat="1" ht="24" customHeight="1">
      <c r="B10" s="37">
        <f t="array" ref="B10:H10">Dni_i_tygodnie+DATE(Rok_kalendarzowy,6,1)-WEEKDAY(DATE(Rok_kalendarzowy,6,1),(Początek_tygodnia="Poniedziałek")+1)+22</f>
        <v>45824</v>
      </c>
      <c r="C10" s="37">
        <v>45825</v>
      </c>
      <c r="D10" s="37">
        <v>45826</v>
      </c>
      <c r="E10" s="37">
        <v>45827</v>
      </c>
      <c r="F10" s="37">
        <v>45828</v>
      </c>
      <c r="G10" s="37">
        <v>45829</v>
      </c>
      <c r="H10" s="37">
        <v>45830</v>
      </c>
    </row>
    <row r="11" spans="2:9" s="10" customFormat="1" ht="56.1" customHeight="1">
      <c r="B11" s="25"/>
      <c r="C11" s="25"/>
      <c r="D11" s="25"/>
      <c r="E11" s="25"/>
      <c r="F11" s="25"/>
      <c r="G11" s="25"/>
      <c r="H11" s="25"/>
    </row>
    <row r="12" spans="2:9" s="4" customFormat="1" ht="24" customHeight="1">
      <c r="B12" s="38">
        <f t="array" ref="B12:H12">Dni_i_tygodnie+DATE(Rok_kalendarzowy,6,1)-WEEKDAY(DATE(Rok_kalendarzowy,6,1),(Początek_tygodnia="Poniedziałek")+1)+29</f>
        <v>45831</v>
      </c>
      <c r="C12" s="38">
        <v>45832</v>
      </c>
      <c r="D12" s="38">
        <v>45833</v>
      </c>
      <c r="E12" s="38">
        <v>45834</v>
      </c>
      <c r="F12" s="38">
        <v>45835</v>
      </c>
      <c r="G12" s="38">
        <v>45836</v>
      </c>
      <c r="H12" s="38">
        <v>45837</v>
      </c>
    </row>
    <row r="13" spans="2:9" s="10" customFormat="1" ht="56.1" customHeight="1">
      <c r="B13" s="26"/>
      <c r="C13" s="26"/>
      <c r="D13" s="26"/>
      <c r="E13" s="26"/>
      <c r="F13" s="26"/>
      <c r="G13" s="26"/>
      <c r="H13" s="26"/>
    </row>
    <row r="14" spans="2:9" s="4" customFormat="1" ht="24" customHeight="1">
      <c r="B14" s="37">
        <f t="array" ref="B14:C14">Dni_i_tygodnie+DATE(Rok_kalendarzowy,6,1)-WEEKDAY(DATE(Rok_kalendarzowy,6,1),(Początek_tygodnia="Poniedziałek")+1)+36</f>
        <v>45838</v>
      </c>
      <c r="C14" s="37">
        <v>45839</v>
      </c>
      <c r="D14" s="54" t="s">
        <v>0</v>
      </c>
      <c r="E14" s="54"/>
      <c r="F14" s="54"/>
      <c r="G14" s="54"/>
      <c r="H14" s="55"/>
    </row>
    <row r="15" spans="2:9" s="10" customFormat="1" ht="56.1" customHeight="1">
      <c r="B15" s="25"/>
      <c r="C15" s="25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ycznie określony dzień tygodnia" sqref="C3:H3" xr:uid="{385C60E8-2C37-4E2B-A0C9-87F6584A908B}"/>
    <dataValidation allowBlank="1" showInputMessage="1" showErrorMessage="1" prompt="Czerwiec — kalendarz miesięczny" sqref="A1" xr:uid="{00000000-0002-0000-05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500-000002000000}"/>
    <dataValidation allowBlank="1" showInputMessage="1" prompt="W poniższej komórce wprowadź notatki dotyczące miesięcy" sqref="D14:H14" xr:uid="{00000000-0002-0000-0500-000004000000}"/>
    <dataValidation allowBlank="1" showInputMessage="1" prompt="W tej komórce wprowadź notatki dotyczące miesięcy" sqref="D15:H15" xr:uid="{00000000-0002-0000-05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5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500-000007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1EC760B6-DF9C-4C55-8F23-8147B9D60385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>
      <selection activeCell="B3" sqref="B3:H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3" t="str">
        <f>"Lipiec "&amp;Rok_kalendarzowy</f>
        <v>Lipiec 2025</v>
      </c>
      <c r="C2" s="53"/>
      <c r="D2" s="53"/>
      <c r="E2" s="2"/>
      <c r="F2" s="2"/>
      <c r="G2" s="2"/>
      <c r="H2" s="3"/>
    </row>
    <row r="3" spans="2:9" s="8" customFormat="1" ht="24" customHeight="1">
      <c r="B3" s="22" t="s">
        <v>6</v>
      </c>
      <c r="C3" s="23" t="s">
        <v>7</v>
      </c>
      <c r="D3" s="23" t="s">
        <v>8</v>
      </c>
      <c r="E3" s="23" t="s">
        <v>9</v>
      </c>
      <c r="F3" s="23" t="s">
        <v>10</v>
      </c>
      <c r="G3" s="23" t="s">
        <v>11</v>
      </c>
      <c r="H3" s="24" t="s">
        <v>12</v>
      </c>
    </row>
    <row r="4" spans="2:9" s="4" customFormat="1" ht="24" customHeight="1">
      <c r="B4" s="36">
        <f t="array" ref="B4:H4">Dni_i_tygodnie+DATE(Rok_kalendarzowy,7,1)-WEEKDAY(DATE(Rok_kalendarzowy,7,1),(Początek_tygodnia="Poniedziałek")+1)+1</f>
        <v>45838</v>
      </c>
      <c r="C4" s="36">
        <v>45839</v>
      </c>
      <c r="D4" s="36">
        <v>45840</v>
      </c>
      <c r="E4" s="36">
        <v>45841</v>
      </c>
      <c r="F4" s="36">
        <v>45842</v>
      </c>
      <c r="G4" s="36">
        <v>45843</v>
      </c>
      <c r="H4" s="36">
        <v>45844</v>
      </c>
    </row>
    <row r="5" spans="2:9" s="10" customFormat="1" ht="56.1" customHeight="1">
      <c r="B5" s="26"/>
      <c r="C5" s="26"/>
      <c r="D5" s="26"/>
      <c r="E5" s="26"/>
      <c r="F5" s="26"/>
      <c r="G5" s="26"/>
      <c r="H5" s="26"/>
    </row>
    <row r="6" spans="2:9" s="4" customFormat="1" ht="24" customHeight="1">
      <c r="B6" s="37">
        <f t="array" ref="B6:H6">Dni_i_tygodnie+DATE(Rok_kalendarzowy,7,1)-WEEKDAY(DATE(Rok_kalendarzowy,7,1),(Początek_tygodnia="Poniedziałek")+1)+8</f>
        <v>45845</v>
      </c>
      <c r="C6" s="37">
        <v>45846</v>
      </c>
      <c r="D6" s="37">
        <v>45847</v>
      </c>
      <c r="E6" s="37">
        <v>45848</v>
      </c>
      <c r="F6" s="37">
        <v>45849</v>
      </c>
      <c r="G6" s="37">
        <v>45850</v>
      </c>
      <c r="H6" s="37">
        <v>45851</v>
      </c>
    </row>
    <row r="7" spans="2:9" s="10" customFormat="1" ht="56.1" customHeight="1">
      <c r="B7" s="25"/>
      <c r="C7" s="25"/>
      <c r="D7" s="25"/>
      <c r="E7" s="25"/>
      <c r="F7" s="25"/>
      <c r="G7" s="25"/>
      <c r="H7" s="25"/>
    </row>
    <row r="8" spans="2:9" s="4" customFormat="1" ht="24" customHeight="1">
      <c r="B8" s="38">
        <f t="array" ref="B8:H8">Dni_i_tygodnie+DATE(Rok_kalendarzowy,7,1)-WEEKDAY(DATE(Rok_kalendarzowy,7,1),(Początek_tygodnia="Poniedziałek")+1)+15</f>
        <v>45852</v>
      </c>
      <c r="C8" s="38">
        <v>45853</v>
      </c>
      <c r="D8" s="38">
        <v>45854</v>
      </c>
      <c r="E8" s="38">
        <v>45855</v>
      </c>
      <c r="F8" s="38">
        <v>45856</v>
      </c>
      <c r="G8" s="38">
        <v>45857</v>
      </c>
      <c r="H8" s="38">
        <v>45858</v>
      </c>
    </row>
    <row r="9" spans="2:9" s="10" customFormat="1" ht="56.1" customHeight="1">
      <c r="B9" s="26"/>
      <c r="C9" s="26"/>
      <c r="D9" s="26"/>
      <c r="E9" s="26"/>
      <c r="F9" s="26"/>
      <c r="G9" s="26"/>
      <c r="H9" s="26"/>
    </row>
    <row r="10" spans="2:9" s="4" customFormat="1" ht="24" customHeight="1">
      <c r="B10" s="37">
        <f t="array" ref="B10:H10">Dni_i_tygodnie+DATE(Rok_kalendarzowy,7,1)-WEEKDAY(DATE(Rok_kalendarzowy,7,1),(Początek_tygodnia="Poniedziałek")+1)+22</f>
        <v>45859</v>
      </c>
      <c r="C10" s="37">
        <v>45860</v>
      </c>
      <c r="D10" s="37">
        <v>45861</v>
      </c>
      <c r="E10" s="37">
        <v>45862</v>
      </c>
      <c r="F10" s="37">
        <v>45863</v>
      </c>
      <c r="G10" s="37">
        <v>45864</v>
      </c>
      <c r="H10" s="37">
        <v>45865</v>
      </c>
    </row>
    <row r="11" spans="2:9" s="10" customFormat="1" ht="56.1" customHeight="1">
      <c r="B11" s="25"/>
      <c r="C11" s="25"/>
      <c r="D11" s="25"/>
      <c r="E11" s="25"/>
      <c r="F11" s="25"/>
      <c r="G11" s="25"/>
      <c r="H11" s="25"/>
    </row>
    <row r="12" spans="2:9" s="4" customFormat="1" ht="24" customHeight="1">
      <c r="B12" s="38">
        <f t="array" ref="B12:H12">Dni_i_tygodnie+DATE(Rok_kalendarzowy,7,1)-WEEKDAY(DATE(Rok_kalendarzowy,7,1),(Początek_tygodnia="Poniedziałek")+1)+29</f>
        <v>45866</v>
      </c>
      <c r="C12" s="38">
        <v>45867</v>
      </c>
      <c r="D12" s="38">
        <v>45868</v>
      </c>
      <c r="E12" s="38">
        <v>45869</v>
      </c>
      <c r="F12" s="38">
        <v>45870</v>
      </c>
      <c r="G12" s="38">
        <v>45871</v>
      </c>
      <c r="H12" s="38">
        <v>45872</v>
      </c>
    </row>
    <row r="13" spans="2:9" s="10" customFormat="1" ht="56.1" customHeight="1">
      <c r="B13" s="26"/>
      <c r="C13" s="26"/>
      <c r="D13" s="26"/>
      <c r="E13" s="26"/>
      <c r="F13" s="26"/>
      <c r="G13" s="26"/>
      <c r="H13" s="26"/>
    </row>
    <row r="14" spans="2:9" s="4" customFormat="1" ht="24" customHeight="1">
      <c r="B14" s="37">
        <f t="array" ref="B14:C14">Dni_i_tygodnie+DATE(Rok_kalendarzowy,7,1)-WEEKDAY(DATE(Rok_kalendarzowy,7,1),(Początek_tygodnia="Poniedziałek")+1)+36</f>
        <v>45873</v>
      </c>
      <c r="C14" s="37">
        <v>45874</v>
      </c>
      <c r="D14" s="54" t="s">
        <v>0</v>
      </c>
      <c r="E14" s="54"/>
      <c r="F14" s="54"/>
      <c r="G14" s="54"/>
      <c r="H14" s="55"/>
    </row>
    <row r="15" spans="2:9" s="10" customFormat="1" ht="56.1" customHeight="1">
      <c r="B15" s="25"/>
      <c r="C15" s="25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ycznie określony dzień tygodnia" sqref="C3:H3" xr:uid="{CBBC265E-7F57-41FC-B0CA-EB6DE0359D0D}"/>
    <dataValidation allowBlank="1" showInputMessage="1" showErrorMessage="1" prompt="Lipiec — kalendarz miesięczny" sqref="A1" xr:uid="{00000000-0002-0000-06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6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6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600-000004000000}"/>
    <dataValidation allowBlank="1" showInputMessage="1" prompt="W tej komórce wprowadź notatki dotyczące miesięcy" sqref="D15:H15" xr:uid="{00000000-0002-0000-0600-000005000000}"/>
    <dataValidation allowBlank="1" showInputMessage="1" prompt="W poniższej komórce wprowadź notatki dotyczące miesięcy" sqref="D14:H14" xr:uid="{00000000-0002-0000-0600-000006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6DC6A38C-5302-43DB-8019-CEDC7C1E5471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>
      <selection activeCell="N5" sqref="N5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3" t="str">
        <f>"Sierpień "&amp;Rok_kalendarzowy</f>
        <v>Sierpień 2025</v>
      </c>
      <c r="C2" s="53"/>
      <c r="D2" s="53"/>
      <c r="E2" s="2"/>
      <c r="F2" s="2"/>
      <c r="G2" s="2"/>
      <c r="H2" s="3"/>
    </row>
    <row r="3" spans="2:9" s="8" customFormat="1" ht="24" customHeight="1">
      <c r="B3" s="22" t="s">
        <v>6</v>
      </c>
      <c r="C3" s="23" t="s">
        <v>7</v>
      </c>
      <c r="D3" s="23" t="s">
        <v>8</v>
      </c>
      <c r="E3" s="23" t="s">
        <v>9</v>
      </c>
      <c r="F3" s="23" t="s">
        <v>10</v>
      </c>
      <c r="G3" s="23" t="s">
        <v>11</v>
      </c>
      <c r="H3" s="24" t="s">
        <v>12</v>
      </c>
    </row>
    <row r="4" spans="2:9" s="4" customFormat="1" ht="24" customHeight="1">
      <c r="B4" s="36">
        <f t="array" ref="B4:H4">Dni_i_tygodnie+DATE(Rok_kalendarzowy,8,1)-WEEKDAY(DATE(Rok_kalendarzowy,8,1),(Początek_tygodnia="Poniedziałek")+1)+1</f>
        <v>45866</v>
      </c>
      <c r="C4" s="36">
        <v>45867</v>
      </c>
      <c r="D4" s="36">
        <v>45868</v>
      </c>
      <c r="E4" s="36">
        <v>45869</v>
      </c>
      <c r="F4" s="36">
        <v>45870</v>
      </c>
      <c r="G4" s="36">
        <v>45871</v>
      </c>
      <c r="H4" s="36">
        <v>45872</v>
      </c>
    </row>
    <row r="5" spans="2:9" s="10" customFormat="1" ht="56.1" customHeight="1">
      <c r="B5" s="26"/>
      <c r="C5" s="26"/>
      <c r="D5" s="26"/>
      <c r="E5" s="26"/>
      <c r="F5" s="26"/>
      <c r="G5" s="26"/>
      <c r="H5" s="26"/>
    </row>
    <row r="6" spans="2:9" s="4" customFormat="1" ht="24" customHeight="1">
      <c r="B6" s="37">
        <f t="array" ref="B6:H6">Dni_i_tygodnie+DATE(Rok_kalendarzowy,8,1)-WEEKDAY(DATE(Rok_kalendarzowy,8,1),(Początek_tygodnia="Poniedziałek")+1)+8</f>
        <v>45873</v>
      </c>
      <c r="C6" s="37">
        <v>45874</v>
      </c>
      <c r="D6" s="37">
        <v>45875</v>
      </c>
      <c r="E6" s="37">
        <v>45876</v>
      </c>
      <c r="F6" s="37">
        <v>45877</v>
      </c>
      <c r="G6" s="37">
        <v>45878</v>
      </c>
      <c r="H6" s="37">
        <v>45879</v>
      </c>
    </row>
    <row r="7" spans="2:9" s="10" customFormat="1" ht="56.1" customHeight="1">
      <c r="B7" s="25"/>
      <c r="C7" s="25"/>
      <c r="D7" s="25"/>
      <c r="E7" s="25"/>
      <c r="F7" s="25"/>
      <c r="G7" s="25"/>
      <c r="H7" s="25"/>
    </row>
    <row r="8" spans="2:9" s="4" customFormat="1" ht="24" customHeight="1">
      <c r="B8" s="38">
        <f t="array" ref="B8:H8">Dni_i_tygodnie+DATE(Rok_kalendarzowy,8,1)-WEEKDAY(DATE(Rok_kalendarzowy,8,1),(Początek_tygodnia="Poniedziałek")+1)+15</f>
        <v>45880</v>
      </c>
      <c r="C8" s="38">
        <v>45881</v>
      </c>
      <c r="D8" s="38">
        <v>45882</v>
      </c>
      <c r="E8" s="38">
        <v>45883</v>
      </c>
      <c r="F8" s="38">
        <v>45884</v>
      </c>
      <c r="G8" s="38">
        <v>45885</v>
      </c>
      <c r="H8" s="38">
        <v>45886</v>
      </c>
    </row>
    <row r="9" spans="2:9" s="10" customFormat="1" ht="56.1" customHeight="1">
      <c r="B9" s="26"/>
      <c r="C9" s="26"/>
      <c r="D9" s="26"/>
      <c r="E9" s="26"/>
      <c r="F9" s="26"/>
      <c r="G9" s="26"/>
      <c r="H9" s="26"/>
    </row>
    <row r="10" spans="2:9" s="4" customFormat="1" ht="24" customHeight="1">
      <c r="B10" s="37">
        <f t="array" ref="B10:H10">Dni_i_tygodnie+DATE(Rok_kalendarzowy,8,1)-WEEKDAY(DATE(Rok_kalendarzowy,8,1),(Początek_tygodnia="Poniedziałek")+1)+22</f>
        <v>45887</v>
      </c>
      <c r="C10" s="37">
        <v>45888</v>
      </c>
      <c r="D10" s="37">
        <v>45889</v>
      </c>
      <c r="E10" s="37">
        <v>45890</v>
      </c>
      <c r="F10" s="37">
        <v>45891</v>
      </c>
      <c r="G10" s="37">
        <v>45892</v>
      </c>
      <c r="H10" s="37">
        <v>45893</v>
      </c>
    </row>
    <row r="11" spans="2:9" s="10" customFormat="1" ht="56.1" customHeight="1">
      <c r="B11" s="25"/>
      <c r="C11" s="25"/>
      <c r="D11" s="25"/>
      <c r="E11" s="25"/>
      <c r="F11" s="25"/>
      <c r="G11" s="25"/>
      <c r="H11" s="25"/>
    </row>
    <row r="12" spans="2:9" s="4" customFormat="1" ht="24" customHeight="1">
      <c r="B12" s="38">
        <f t="array" ref="B12:H12">Dni_i_tygodnie+DATE(Rok_kalendarzowy,8,1)-WEEKDAY(DATE(Rok_kalendarzowy,8,1),(Początek_tygodnia="Poniedziałek")+1)+29</f>
        <v>45894</v>
      </c>
      <c r="C12" s="38">
        <v>45895</v>
      </c>
      <c r="D12" s="38">
        <v>45896</v>
      </c>
      <c r="E12" s="38">
        <v>45897</v>
      </c>
      <c r="F12" s="38">
        <v>45898</v>
      </c>
      <c r="G12" s="38">
        <v>45899</v>
      </c>
      <c r="H12" s="38">
        <v>45900</v>
      </c>
    </row>
    <row r="13" spans="2:9" s="10" customFormat="1" ht="56.1" customHeight="1">
      <c r="B13" s="26"/>
      <c r="C13" s="26"/>
      <c r="D13" s="26"/>
      <c r="E13" s="26"/>
      <c r="F13" s="26"/>
      <c r="G13" s="26"/>
      <c r="H13" s="26"/>
    </row>
    <row r="14" spans="2:9" s="4" customFormat="1" ht="24" customHeight="1">
      <c r="B14" s="37">
        <f t="array" ref="B14:C14">Dni_i_tygodnie+DATE(Rok_kalendarzowy,8,1)-WEEKDAY(DATE(Rok_kalendarzowy,8,1),(Początek_tygodnia="Poniedziałek")+1)+36</f>
        <v>45901</v>
      </c>
      <c r="C14" s="37">
        <v>45902</v>
      </c>
      <c r="D14" s="54" t="s">
        <v>0</v>
      </c>
      <c r="E14" s="54"/>
      <c r="F14" s="54"/>
      <c r="G14" s="54"/>
      <c r="H14" s="55"/>
    </row>
    <row r="15" spans="2:9" s="10" customFormat="1" ht="56.1" customHeight="1">
      <c r="B15" s="25"/>
      <c r="C15" s="25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ycznie określony dzień tygodnia" sqref="C3:H3" xr:uid="{E14A0625-A173-4C5C-890B-627C36F27FB6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700-000001000000}"/>
    <dataValidation allowBlank="1" showInputMessage="1" showErrorMessage="1" prompt="Sierpień — kalendarz miesięczny" sqref="A1" xr:uid="{00000000-0002-0000-0700-000002000000}"/>
    <dataValidation allowBlank="1" showInputMessage="1" prompt="W poniższej komórce wprowadź notatki dotyczące miesięcy" sqref="D14:H14" xr:uid="{00000000-0002-0000-0700-000004000000}"/>
    <dataValidation allowBlank="1" showInputMessage="1" prompt="W tej komórce wprowadź notatki dotyczące miesięcy" sqref="D15:H15" xr:uid="{00000000-0002-0000-07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7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700-000007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0287B408-AC67-4667-BC47-831009337DFA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>
      <selection activeCell="B3" sqref="B3:H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8" t="str">
        <f>"Wrzesień "&amp;Rok_kalendarzowy</f>
        <v>Wrzesień 2025</v>
      </c>
      <c r="C2" s="58"/>
      <c r="D2" s="58"/>
      <c r="E2" s="2"/>
      <c r="F2" s="2"/>
      <c r="G2" s="2"/>
      <c r="H2" s="3"/>
    </row>
    <row r="3" spans="2:9" s="8" customFormat="1" ht="24" customHeight="1">
      <c r="B3" s="14" t="s">
        <v>6</v>
      </c>
      <c r="C3" s="15" t="s">
        <v>7</v>
      </c>
      <c r="D3" s="15" t="s">
        <v>8</v>
      </c>
      <c r="E3" s="15" t="s">
        <v>9</v>
      </c>
      <c r="F3" s="15" t="s">
        <v>10</v>
      </c>
      <c r="G3" s="15" t="s">
        <v>11</v>
      </c>
      <c r="H3" s="16" t="s">
        <v>12</v>
      </c>
    </row>
    <row r="4" spans="2:9" s="4" customFormat="1" ht="24" customHeight="1">
      <c r="B4" s="33">
        <f t="array" ref="B4:H4">Dni_i_tygodnie+DATE(Rok_kalendarzowy,9,1)-WEEKDAY(DATE(Rok_kalendarzowy,9,1),(Początek_tygodnia="Poniedziałek")+1)+1</f>
        <v>45901</v>
      </c>
      <c r="C4" s="33">
        <v>45902</v>
      </c>
      <c r="D4" s="33">
        <v>45903</v>
      </c>
      <c r="E4" s="33">
        <v>45904</v>
      </c>
      <c r="F4" s="33">
        <v>45905</v>
      </c>
      <c r="G4" s="33">
        <v>45906</v>
      </c>
      <c r="H4" s="33">
        <v>45907</v>
      </c>
    </row>
    <row r="5" spans="2:9" s="10" customFormat="1" ht="56.1" customHeight="1">
      <c r="B5" s="28"/>
      <c r="C5" s="28"/>
      <c r="D5" s="28"/>
      <c r="E5" s="28"/>
      <c r="F5" s="28"/>
      <c r="G5" s="28"/>
      <c r="H5" s="28"/>
    </row>
    <row r="6" spans="2:9" s="4" customFormat="1" ht="24" customHeight="1">
      <c r="B6" s="34">
        <f t="array" ref="B6:H6">Dni_i_tygodnie+DATE(Rok_kalendarzowy,9,1)-WEEKDAY(DATE(Rok_kalendarzowy,9,1),(Początek_tygodnia="Poniedziałek")+1)+8</f>
        <v>45908</v>
      </c>
      <c r="C6" s="34">
        <v>45909</v>
      </c>
      <c r="D6" s="34">
        <v>45910</v>
      </c>
      <c r="E6" s="34">
        <v>45911</v>
      </c>
      <c r="F6" s="34">
        <v>45912</v>
      </c>
      <c r="G6" s="34">
        <v>45913</v>
      </c>
      <c r="H6" s="34">
        <v>45914</v>
      </c>
    </row>
    <row r="7" spans="2:9" s="10" customFormat="1" ht="56.1" customHeight="1">
      <c r="B7" s="27"/>
      <c r="C7" s="27"/>
      <c r="D7" s="27"/>
      <c r="E7" s="27"/>
      <c r="F7" s="27"/>
      <c r="G7" s="27"/>
      <c r="H7" s="27"/>
    </row>
    <row r="8" spans="2:9" s="4" customFormat="1" ht="24" customHeight="1">
      <c r="B8" s="35">
        <f t="array" ref="B8:H8">Dni_i_tygodnie+DATE(Rok_kalendarzowy,9,1)-WEEKDAY(DATE(Rok_kalendarzowy,9,1),(Początek_tygodnia="Poniedziałek")+1)+15</f>
        <v>45915</v>
      </c>
      <c r="C8" s="35">
        <v>45916</v>
      </c>
      <c r="D8" s="35">
        <v>45917</v>
      </c>
      <c r="E8" s="35">
        <v>45918</v>
      </c>
      <c r="F8" s="35">
        <v>45919</v>
      </c>
      <c r="G8" s="35">
        <v>45920</v>
      </c>
      <c r="H8" s="35">
        <v>45921</v>
      </c>
    </row>
    <row r="9" spans="2:9" s="10" customFormat="1" ht="56.1" customHeight="1">
      <c r="B9" s="28"/>
      <c r="C9" s="28"/>
      <c r="D9" s="28"/>
      <c r="E9" s="28"/>
      <c r="F9" s="28"/>
      <c r="G9" s="28"/>
      <c r="H9" s="28"/>
    </row>
    <row r="10" spans="2:9" s="4" customFormat="1" ht="24" customHeight="1">
      <c r="B10" s="34">
        <f t="array" ref="B10:H10">Dni_i_tygodnie+DATE(Rok_kalendarzowy,9,1)-WEEKDAY(DATE(Rok_kalendarzowy,9,1),(Początek_tygodnia="Poniedziałek")+1)+22</f>
        <v>45922</v>
      </c>
      <c r="C10" s="34">
        <v>45923</v>
      </c>
      <c r="D10" s="34">
        <v>45924</v>
      </c>
      <c r="E10" s="34">
        <v>45925</v>
      </c>
      <c r="F10" s="34">
        <v>45926</v>
      </c>
      <c r="G10" s="34">
        <v>45927</v>
      </c>
      <c r="H10" s="34">
        <v>45928</v>
      </c>
    </row>
    <row r="11" spans="2:9" s="10" customFormat="1" ht="56.1" customHeight="1">
      <c r="B11" s="27"/>
      <c r="C11" s="27"/>
      <c r="D11" s="27"/>
      <c r="E11" s="27"/>
      <c r="F11" s="27"/>
      <c r="G11" s="27"/>
      <c r="H11" s="27"/>
    </row>
    <row r="12" spans="2:9" s="4" customFormat="1" ht="24" customHeight="1">
      <c r="B12" s="35">
        <f t="array" ref="B12:H12">Dni_i_tygodnie+DATE(Rok_kalendarzowy,9,1)-WEEKDAY(DATE(Rok_kalendarzowy,9,1),(Początek_tygodnia="Poniedziałek")+1)+29</f>
        <v>45929</v>
      </c>
      <c r="C12" s="35">
        <v>45930</v>
      </c>
      <c r="D12" s="35">
        <v>45931</v>
      </c>
      <c r="E12" s="35">
        <v>45932</v>
      </c>
      <c r="F12" s="35">
        <v>45933</v>
      </c>
      <c r="G12" s="35">
        <v>45934</v>
      </c>
      <c r="H12" s="35">
        <v>45935</v>
      </c>
    </row>
    <row r="13" spans="2:9" s="10" customFormat="1" ht="56.1" customHeight="1">
      <c r="B13" s="28"/>
      <c r="C13" s="28"/>
      <c r="D13" s="28"/>
      <c r="E13" s="28"/>
      <c r="F13" s="28"/>
      <c r="G13" s="28"/>
      <c r="H13" s="28"/>
    </row>
    <row r="14" spans="2:9" s="4" customFormat="1" ht="24" customHeight="1">
      <c r="B14" s="34">
        <f t="array" ref="B14:C14">Dni_i_tygodnie+DATE(Rok_kalendarzowy,9,1)-WEEKDAY(DATE(Rok_kalendarzowy,9,1),(Początek_tygodnia="Poniedziałek")+1)+36</f>
        <v>45936</v>
      </c>
      <c r="C14" s="34">
        <v>45937</v>
      </c>
      <c r="D14" s="59" t="s">
        <v>0</v>
      </c>
      <c r="E14" s="59"/>
      <c r="F14" s="59"/>
      <c r="G14" s="59"/>
      <c r="H14" s="60"/>
    </row>
    <row r="15" spans="2:9" s="10" customFormat="1" ht="56.1" customHeight="1">
      <c r="B15" s="27"/>
      <c r="C15" s="2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ycznie określony dzień tygodnia" sqref="C3:H3" xr:uid="{104109A1-992B-4591-A810-9AD6B72F95A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800-000001000000}"/>
    <dataValidation allowBlank="1" showInputMessage="1" showErrorMessage="1" prompt="Wrzesień — kalendarz miesięczny" sqref="A1" xr:uid="{00000000-0002-0000-08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8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800-000004000000}"/>
    <dataValidation allowBlank="1" showInputMessage="1" prompt="W tej komórce wprowadź notatki dotyczące miesięcy" sqref="D15:H15" xr:uid="{00000000-0002-0000-0800-000005000000}"/>
    <dataValidation allowBlank="1" showInputMessage="1" prompt="W poniższej komórce wprowadź notatki dotyczące miesięcy" sqref="D14:H14" xr:uid="{00000000-0002-0000-0800-000006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B2F8E780-85D9-4465-A174-BAEED2D9D8AE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39</vt:i4>
      </vt:variant>
    </vt:vector>
  </HeadingPairs>
  <TitlesOfParts>
    <vt:vector size="51" baseType="lpstr"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  <vt:lpstr>Obszar_tytułów_kolumn1..H12.1</vt:lpstr>
      <vt:lpstr>Obszar_tytułów_kolumn1..H12.10</vt:lpstr>
      <vt:lpstr>Obszar_tytułów_kolumn1..H12.11</vt:lpstr>
      <vt:lpstr>Obszar_tytułów_kolumn1..H12.12</vt:lpstr>
      <vt:lpstr>Obszar_tytułów_kolumn1..H12.2</vt:lpstr>
      <vt:lpstr>Obszar_tytułów_kolumn1..H12.3</vt:lpstr>
      <vt:lpstr>Obszar_tytułów_kolumn1..H12.4</vt:lpstr>
      <vt:lpstr>Obszar_tytułów_kolumn1..H12.5</vt:lpstr>
      <vt:lpstr>Obszar_tytułów_kolumn1..H12.6</vt:lpstr>
      <vt:lpstr>Obszar_tytułów_kolumn1..H12.7</vt:lpstr>
      <vt:lpstr>Obszar_tytułów_kolumn1..H12.8</vt:lpstr>
      <vt:lpstr>Obszar_tytułów_kolumn1..H12.9</vt:lpstr>
      <vt:lpstr>Obszar_tytułów_kolumn2..C14.1</vt:lpstr>
      <vt:lpstr>Obszar_tytułów_kolumn2..C14.10</vt:lpstr>
      <vt:lpstr>Obszar_tytułów_kolumn2..C14.11</vt:lpstr>
      <vt:lpstr>Obszar_tytułów_kolumn2..C14.12</vt:lpstr>
      <vt:lpstr>Obszar_tytułów_kolumn2..C14.2</vt:lpstr>
      <vt:lpstr>Obszar_tytułów_kolumn2..C14.3</vt:lpstr>
      <vt:lpstr>Obszar_tytułów_kolumn2..C14.4</vt:lpstr>
      <vt:lpstr>Obszar_tytułów_kolumn2..C14.5</vt:lpstr>
      <vt:lpstr>Obszar_tytułów_kolumn2..C14.6</vt:lpstr>
      <vt:lpstr>Obszar_tytułów_kolumn2..C14.7</vt:lpstr>
      <vt:lpstr>Obszar_tytułów_kolumn2..C14.8</vt:lpstr>
      <vt:lpstr>Obszar_tytułów_kolumn2..C14.9</vt:lpstr>
      <vt:lpstr>Początek_tygodnia</vt:lpstr>
      <vt:lpstr>Rok_kalendarzowy</vt:lpstr>
      <vt:lpstr>Wiersz_Tytuł_Region1..K3</vt:lpstr>
      <vt:lpstr>Czerwiec!Область_печати</vt:lpstr>
      <vt:lpstr>Grudzień!Область_печати</vt:lpstr>
      <vt:lpstr>Kwiecień!Область_печати</vt:lpstr>
      <vt:lpstr>Lipiec!Область_печати</vt:lpstr>
      <vt:lpstr>Listopad!Область_печати</vt:lpstr>
      <vt:lpstr>Luty!Область_печати</vt:lpstr>
      <vt:lpstr>Maj!Область_печати</vt:lpstr>
      <vt:lpstr>Marzec!Область_печати</vt:lpstr>
      <vt:lpstr>Październik!Область_печати</vt:lpstr>
      <vt:lpstr>Sierpień!Область_печати</vt:lpstr>
      <vt:lpstr>Styczeń!Область_печати</vt:lpstr>
      <vt:lpstr>Wrzesień!Область_печати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2025-06-20T07:41:28Z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